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3260" windowHeight="7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<sst xmlns="http://schemas.openxmlformats.org/spreadsheetml/2006/main" count="52" uniqueCount="33">
  <si>
    <t>New Warehouse   Location</t>
  </si>
  <si>
    <t>North Warehouse</t>
  </si>
  <si>
    <t>West Warehouse</t>
  </si>
  <si>
    <t>Estimated first year revenue increase</t>
  </si>
  <si>
    <t>Estimated annual revenue growth</t>
  </si>
  <si>
    <t>Estimated contribution margin %</t>
  </si>
  <si>
    <t>Marginal tax rate</t>
  </si>
  <si>
    <t>Estimated annual fixed costs</t>
  </si>
  <si>
    <t>Investment in facility</t>
  </si>
  <si>
    <t>One-time advertising in year 0</t>
  </si>
  <si>
    <t>Estimated salvage value in year 6</t>
  </si>
  <si>
    <t>North warehouse NPV Calculation</t>
  </si>
  <si>
    <t>Year</t>
  </si>
  <si>
    <t>Initial Investment</t>
  </si>
  <si>
    <t>One time advertising</t>
  </si>
  <si>
    <t>Revenues</t>
  </si>
  <si>
    <t>Contribution Margin</t>
  </si>
  <si>
    <t>Annual Fixed Costs</t>
  </si>
  <si>
    <t>Profit before tax</t>
  </si>
  <si>
    <t>Tax (40%)</t>
  </si>
  <si>
    <t>Depreciation</t>
  </si>
  <si>
    <t>Net Income</t>
  </si>
  <si>
    <t>Operating Cash Flow</t>
  </si>
  <si>
    <t>Salvage Value</t>
  </si>
  <si>
    <t>Total Cash Flow</t>
  </si>
  <si>
    <t>NPV</t>
  </si>
  <si>
    <t>West warehouse NPV Calculation</t>
  </si>
  <si>
    <t>Sensitivity Analysis</t>
  </si>
  <si>
    <t>Cost of Capital</t>
  </si>
  <si>
    <t>North NPV</t>
  </si>
  <si>
    <t>West NPV</t>
  </si>
  <si>
    <t>Discounting Rate</t>
  </si>
  <si>
    <t>Data Section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</si>
</sst>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_);[Red]\(&quot;$&quot;#,##0.0\)"/>
  </numFmts>
  <fonts count="5">
    <font>
      <sz val="10"/>
      <name val="Arial"/>
      <family val="0"/>
    </font>
    <font>
      <sz val="10.75"/>
      <name val="Arial"/>
      <family val="2"/>
    </font>
    <font>
      <b/>
      <sz val="10"/>
      <name val="Arial"/>
      <family val="2"/>
    </font>
    <font>
      <sz val="15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15" applyNumberFormat="1" applyAlignment="1">
      <alignment/>
    </xf>
    <xf numFmtId="165" fontId="0" fillId="0" borderId="0" xfId="15" applyNumberForma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Cost of Capital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'[1]Sheet1'!$B$48</c:f>
              <c:strCache>
                <c:ptCount val="1"/>
                <c:pt idx="0">
                  <c:v>North 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'[1]Sheet1'!$A$50:$A$55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</c:numCache>
            </c:numRef>
          </c:cat>
          <c:val>
            <c:numRef>
              <c:f>'[1]Sheet1'!$B$50:$B$55</c:f>
              <c:numCache>
                <c:ptCount val="6"/>
                <c:pt idx="0">
                  <c:v>-31466.482354999753</c:v>
                </c:pt>
                <c:pt idx="1">
                  <c:v>-131376.46253117966</c:v>
                </c:pt>
                <c:pt idx="2">
                  <c:v>-222181.69952807738</c:v>
                </c:pt>
                <c:pt idx="3">
                  <c:v>-304910.71318543004</c:v>
                </c:pt>
                <c:pt idx="4">
                  <c:v>-380456.4705007619</c:v>
                </c:pt>
                <c:pt idx="5">
                  <c:v>-449596.5715860196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'[1]Sheet1'!$C$48</c:f>
              <c:strCache>
                <c:ptCount val="1"/>
                <c:pt idx="0">
                  <c:v>West 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'[1]Sheet1'!$A$50:$A$55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</c:numCache>
            </c:numRef>
          </c:cat>
          <c:val>
            <c:numRef>
              <c:f>'[1]Sheet1'!$C$50:$C$55</c:f>
              <c:numCache>
                <c:ptCount val="6"/>
                <c:pt idx="0">
                  <c:v>-32415.96671999991</c:v>
                </c:pt>
                <c:pt idx="1">
                  <c:v>-145096.48448889842</c:v>
                </c:pt>
                <c:pt idx="2">
                  <c:v>-247530.11898621824</c:v>
                </c:pt>
                <c:pt idx="3">
                  <c:v>-340872.3490953548</c:v>
                </c:pt>
                <c:pt idx="4">
                  <c:v>-426126.5903389021</c:v>
                </c:pt>
                <c:pt idx="5">
                  <c:v>-504166.81245071464</c:v>
                </c:pt>
              </c:numCache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Discounting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auto val="1"/>
        <c:lblOffset val="100"/>
        <c:noMultiLvlLbl val="0"/>
      </c:catAx>
      <c:valAx>
        <c:axId val="867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Contribution Margin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375"/>
          <c:w val="0.749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'[1]Sheet1'!$B$58</c:f>
              <c:strCache>
                <c:ptCount val="1"/>
                <c:pt idx="0">
                  <c:v>North 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'[1]Sheet1'!$A$59:$A$66</c:f>
              <c:numCache>
                <c:ptCount val="8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0.85</c:v>
                </c:pt>
                <c:pt idx="7">
                  <c:v>0.9</c:v>
                </c:pt>
              </c:numCache>
            </c:numRef>
          </c:cat>
          <c:val>
            <c:numRef>
              <c:f>'[1]Sheet1'!$B$59:$B$66</c:f>
              <c:numCache>
                <c:ptCount val="8"/>
                <c:pt idx="0">
                  <c:v>-869255.1736592759</c:v>
                </c:pt>
                <c:pt idx="1">
                  <c:v>-701391.7328299733</c:v>
                </c:pt>
                <c:pt idx="2">
                  <c:v>-533528.2920006707</c:v>
                </c:pt>
                <c:pt idx="3">
                  <c:v>-365664.85117136827</c:v>
                </c:pt>
                <c:pt idx="4">
                  <c:v>-197801.41034206608</c:v>
                </c:pt>
                <c:pt idx="5">
                  <c:v>-29937.9695127632</c:v>
                </c:pt>
                <c:pt idx="6">
                  <c:v>53993.75090188789</c:v>
                </c:pt>
                <c:pt idx="7">
                  <c:v>137925.47131653898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'[1]Sheet1'!$C$58</c:f>
              <c:strCache>
                <c:ptCount val="1"/>
                <c:pt idx="0">
                  <c:v>West 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'[1]Sheet1'!$A$59:$A$66</c:f>
              <c:numCache>
                <c:ptCount val="8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0.85</c:v>
                </c:pt>
                <c:pt idx="7">
                  <c:v>0.9</c:v>
                </c:pt>
              </c:numCache>
            </c:numRef>
          </c:cat>
          <c:val>
            <c:numRef>
              <c:f>'[1]Sheet1'!$C$59:$C$66</c:f>
              <c:numCache>
                <c:ptCount val="8"/>
                <c:pt idx="0">
                  <c:v>-859201.4219595038</c:v>
                </c:pt>
                <c:pt idx="1">
                  <c:v>-622511.6822869775</c:v>
                </c:pt>
                <c:pt idx="2">
                  <c:v>-385821.9426144513</c:v>
                </c:pt>
                <c:pt idx="3">
                  <c:v>-149132.20294192526</c:v>
                </c:pt>
                <c:pt idx="4">
                  <c:v>87557.53673060052</c:v>
                </c:pt>
                <c:pt idx="5">
                  <c:v>324247.2764031268</c:v>
                </c:pt>
                <c:pt idx="6">
                  <c:v>442592.14623938967</c:v>
                </c:pt>
                <c:pt idx="7">
                  <c:v>560937.0160756526</c:v>
                </c:pt>
              </c:numCache>
            </c:numRef>
          </c:val>
          <c:smooth val="0"/>
        </c:ser>
        <c:marker val="1"/>
        <c:axId val="10998573"/>
        <c:axId val="31878294"/>
      </c:lineChart>
      <c:catAx>
        <c:axId val="1099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Contribution Margin</a:t>
                </a:r>
              </a:p>
            </c:rich>
          </c:tx>
          <c:layout>
            <c:manualLayout>
              <c:xMode val="factor"/>
              <c:yMode val="factor"/>
              <c:x val="0.16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78294"/>
        <c:crosses val="autoZero"/>
        <c:auto val="1"/>
        <c:lblOffset val="100"/>
        <c:noMultiLvlLbl val="0"/>
      </c:catAx>
      <c:valAx>
        <c:axId val="31878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98573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95250</xdr:rowOff>
    </xdr:from>
    <xdr:to>
      <xdr:col>5</xdr:col>
      <xdr:colOff>9525</xdr:colOff>
      <xdr:row>121</xdr:row>
      <xdr:rowOff>142875</xdr:rowOff>
    </xdr:to>
    <xdr:graphicFrame>
      <xdr:nvGraphicFramePr>
        <xdr:cNvPr id="1" name="Chart 1"/>
        <xdr:cNvGraphicFramePr/>
      </xdr:nvGraphicFramePr>
      <xdr:xfrm>
        <a:off x="66675" y="17287875"/>
        <a:ext cx="5667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132</xdr:row>
      <xdr:rowOff>28575</xdr:rowOff>
    </xdr:from>
    <xdr:to>
      <xdr:col>5</xdr:col>
      <xdr:colOff>228600</xdr:colOff>
      <xdr:row>155</xdr:row>
      <xdr:rowOff>114300</xdr:rowOff>
    </xdr:to>
    <xdr:graphicFrame>
      <xdr:nvGraphicFramePr>
        <xdr:cNvPr id="2" name="Chart 2"/>
        <xdr:cNvGraphicFramePr/>
      </xdr:nvGraphicFramePr>
      <xdr:xfrm>
        <a:off x="361950" y="23212425"/>
        <a:ext cx="55911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es\Local%20Settings\Temporary%20Internet%20Files\Content.IE5\892BC9AN\Homework%20Folder,%20etc\Answer4u\R8Cal@aol.com%20Your%20work%20on%20understanding%20and%20managing%20the%20costs%20and%20profitability%20of%20Claire%20$30%201%20lib%20cr%20to%20bm%20%20answer%20sent\Warehous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8">
          <cell r="B48" t="str">
            <v>North NPV</v>
          </cell>
          <cell r="C48" t="str">
            <v>West NPV</v>
          </cell>
        </row>
        <row r="50">
          <cell r="A50">
            <v>0</v>
          </cell>
          <cell r="B50">
            <v>-31466.482354999753</v>
          </cell>
          <cell r="C50">
            <v>-32415.96671999991</v>
          </cell>
        </row>
        <row r="51">
          <cell r="A51">
            <v>0.02</v>
          </cell>
          <cell r="B51">
            <v>-131376.46253117966</v>
          </cell>
          <cell r="C51">
            <v>-145096.48448889842</v>
          </cell>
        </row>
        <row r="52">
          <cell r="A52">
            <v>0.04</v>
          </cell>
          <cell r="B52">
            <v>-222181.69952807738</v>
          </cell>
          <cell r="C52">
            <v>-247530.11898621824</v>
          </cell>
        </row>
        <row r="53">
          <cell r="A53">
            <v>0.06</v>
          </cell>
          <cell r="B53">
            <v>-304910.71318543004</v>
          </cell>
          <cell r="C53">
            <v>-340872.3490953548</v>
          </cell>
        </row>
        <row r="54">
          <cell r="A54">
            <v>0.08</v>
          </cell>
          <cell r="B54">
            <v>-380456.4705007619</v>
          </cell>
          <cell r="C54">
            <v>-426126.5903389021</v>
          </cell>
        </row>
        <row r="55">
          <cell r="A55">
            <v>0.1</v>
          </cell>
          <cell r="B55">
            <v>-449596.5715860196</v>
          </cell>
          <cell r="C55">
            <v>-504166.81245071464</v>
          </cell>
        </row>
        <row r="58">
          <cell r="B58" t="str">
            <v>North NPV</v>
          </cell>
          <cell r="C58" t="str">
            <v>West NPV</v>
          </cell>
        </row>
        <row r="59">
          <cell r="A59">
            <v>0.3</v>
          </cell>
          <cell r="B59">
            <v>-869255.1736592759</v>
          </cell>
          <cell r="C59">
            <v>-859201.4219595038</v>
          </cell>
        </row>
        <row r="60">
          <cell r="A60">
            <v>0.4</v>
          </cell>
          <cell r="B60">
            <v>-701391.7328299733</v>
          </cell>
          <cell r="C60">
            <v>-622511.6822869775</v>
          </cell>
        </row>
        <row r="61">
          <cell r="A61">
            <v>0.5</v>
          </cell>
          <cell r="B61">
            <v>-533528.2920006707</v>
          </cell>
          <cell r="C61">
            <v>-385821.9426144513</v>
          </cell>
        </row>
        <row r="62">
          <cell r="A62">
            <v>0.6</v>
          </cell>
          <cell r="B62">
            <v>-365664.85117136827</v>
          </cell>
          <cell r="C62">
            <v>-149132.20294192526</v>
          </cell>
        </row>
        <row r="63">
          <cell r="A63">
            <v>0.7</v>
          </cell>
          <cell r="B63">
            <v>-197801.41034206608</v>
          </cell>
          <cell r="C63">
            <v>87557.53673060052</v>
          </cell>
        </row>
        <row r="64">
          <cell r="A64">
            <v>0.8</v>
          </cell>
          <cell r="B64">
            <v>-29937.9695127632</v>
          </cell>
          <cell r="C64">
            <v>324247.2764031268</v>
          </cell>
        </row>
        <row r="65">
          <cell r="A65">
            <v>0.85</v>
          </cell>
          <cell r="B65">
            <v>53993.75090188789</v>
          </cell>
          <cell r="C65">
            <v>442592.14623938967</v>
          </cell>
        </row>
        <row r="66">
          <cell r="A66">
            <v>0.9</v>
          </cell>
          <cell r="B66">
            <v>137925.47131653898</v>
          </cell>
          <cell r="C66">
            <v>560937.0160756526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2.28125" style="0" bestFit="1" customWidth="1"/>
    <col min="2" max="3" width="15.57421875" style="0" bestFit="1" customWidth="1"/>
    <col min="4" max="4" width="10.7109375" style="0" customWidth="1"/>
    <col min="5" max="5" width="11.7109375" style="0" customWidth="1"/>
    <col min="6" max="7" width="12.8515625" style="0" bestFit="1" customWidth="1"/>
  </cols>
  <sheetData>
    <row r="1" spans="1:8" ht="36.75" customHeight="1">
      <c r="A1" s="7"/>
      <c r="B1" s="8"/>
      <c r="C1" s="8"/>
      <c r="D1" s="8"/>
      <c r="E1" s="8"/>
      <c r="F1" s="8"/>
      <c r="G1" s="8"/>
      <c r="H1" s="8"/>
    </row>
    <row r="2" ht="12.75">
      <c r="A2" s="1" t="s">
        <v>32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 t="s">
        <v>3</v>
      </c>
      <c r="B4" s="2">
        <v>650000</v>
      </c>
      <c r="C4" s="2">
        <v>900000</v>
      </c>
    </row>
    <row r="5" spans="1:3" ht="12.75">
      <c r="A5" t="s">
        <v>4</v>
      </c>
      <c r="B5" s="3">
        <v>0.07</v>
      </c>
      <c r="C5" s="3">
        <v>0.08</v>
      </c>
    </row>
    <row r="6" spans="1:3" ht="12.75">
      <c r="A6" t="s">
        <v>5</v>
      </c>
      <c r="B6" s="3">
        <v>0.55</v>
      </c>
      <c r="C6" s="3">
        <v>0.45</v>
      </c>
    </row>
    <row r="7" spans="1:3" ht="12.75">
      <c r="A7" t="s">
        <v>6</v>
      </c>
      <c r="B7" s="3">
        <v>0.4</v>
      </c>
      <c r="C7" s="3">
        <v>0.4</v>
      </c>
    </row>
    <row r="8" spans="1:3" ht="12.75">
      <c r="A8" t="s">
        <v>7</v>
      </c>
      <c r="B8" s="2">
        <v>100000</v>
      </c>
      <c r="C8" s="2">
        <v>120000</v>
      </c>
    </row>
    <row r="9" spans="1:3" ht="12.75">
      <c r="A9" t="s">
        <v>8</v>
      </c>
      <c r="B9" s="2">
        <v>1500000</v>
      </c>
      <c r="C9" s="2">
        <v>1700000</v>
      </c>
    </row>
    <row r="10" spans="1:3" ht="12.75">
      <c r="A10" t="s">
        <v>9</v>
      </c>
      <c r="B10" s="2">
        <v>140000</v>
      </c>
      <c r="C10" s="2">
        <v>150000</v>
      </c>
    </row>
    <row r="11" spans="1:3" ht="12.75">
      <c r="A11" t="s">
        <v>10</v>
      </c>
      <c r="B11" s="2">
        <v>125000</v>
      </c>
      <c r="C11" s="2">
        <v>120000</v>
      </c>
    </row>
    <row r="12" spans="1:3" ht="12.75">
      <c r="A12" t="s">
        <v>31</v>
      </c>
      <c r="B12" s="3">
        <v>0.1</v>
      </c>
      <c r="C12" s="2"/>
    </row>
    <row r="14" ht="12.75">
      <c r="A14" s="1" t="s">
        <v>11</v>
      </c>
    </row>
    <row r="15" spans="1:7" ht="12.75">
      <c r="A15" t="s">
        <v>12</v>
      </c>
      <c r="B15" s="4">
        <v>0</v>
      </c>
      <c r="C15" s="5">
        <v>1</v>
      </c>
      <c r="D15">
        <v>2</v>
      </c>
      <c r="E15">
        <v>3</v>
      </c>
      <c r="F15">
        <v>4</v>
      </c>
      <c r="G15">
        <v>5</v>
      </c>
    </row>
    <row r="16" spans="1:2" ht="12.75">
      <c r="A16" t="s">
        <v>13</v>
      </c>
      <c r="B16" s="2">
        <f>B9*-1</f>
        <v>-1500000</v>
      </c>
    </row>
    <row r="17" spans="1:2" ht="12.75">
      <c r="A17" t="s">
        <v>14</v>
      </c>
      <c r="B17" s="2">
        <f>B10*-1</f>
        <v>-140000</v>
      </c>
    </row>
    <row r="18" spans="1:7" ht="12.75">
      <c r="A18" t="s">
        <v>15</v>
      </c>
      <c r="C18" s="2">
        <f>B4</f>
        <v>650000</v>
      </c>
      <c r="D18">
        <f>C18*(1+$B$5)</f>
        <v>695500</v>
      </c>
      <c r="E18">
        <f>D18*(1+$B$5)</f>
        <v>744185</v>
      </c>
      <c r="F18">
        <f>E18*(1+$B$5)</f>
        <v>796277.9500000001</v>
      </c>
      <c r="G18">
        <f>F18*(1+$B$5)</f>
        <v>852017.4065000002</v>
      </c>
    </row>
    <row r="19" spans="1:7" ht="12.75">
      <c r="A19" t="s">
        <v>16</v>
      </c>
      <c r="C19" s="2">
        <f>C18*$B$6</f>
        <v>357500</v>
      </c>
      <c r="D19" s="2">
        <f>D18*$B$6</f>
        <v>382525.00000000006</v>
      </c>
      <c r="E19" s="2">
        <f>E18*$B$6</f>
        <v>409301.75000000006</v>
      </c>
      <c r="F19" s="2">
        <f>F18*$B$6</f>
        <v>437952.87250000006</v>
      </c>
      <c r="G19" s="2">
        <f>G18*$B$6</f>
        <v>468609.5735750001</v>
      </c>
    </row>
    <row r="20" spans="1:7" ht="12.75">
      <c r="A20" t="s">
        <v>17</v>
      </c>
      <c r="C20" s="2">
        <f>$B$8</f>
        <v>100000</v>
      </c>
      <c r="D20" s="2">
        <f>$B$8</f>
        <v>100000</v>
      </c>
      <c r="E20" s="2">
        <f>$B$8</f>
        <v>100000</v>
      </c>
      <c r="F20" s="2">
        <f>$B$8</f>
        <v>100000</v>
      </c>
      <c r="G20" s="2">
        <f>$B$8</f>
        <v>100000</v>
      </c>
    </row>
    <row r="21" spans="1:7" ht="12.75">
      <c r="A21" t="s">
        <v>20</v>
      </c>
      <c r="C21" s="2">
        <f>(B9-B11)/5</f>
        <v>275000</v>
      </c>
      <c r="D21" s="2">
        <f>C21</f>
        <v>275000</v>
      </c>
      <c r="E21" s="2">
        <f>D21</f>
        <v>275000</v>
      </c>
      <c r="F21" s="2">
        <f>E21</f>
        <v>275000</v>
      </c>
      <c r="G21" s="2">
        <f>F21</f>
        <v>275000</v>
      </c>
    </row>
    <row r="22" spans="1:7" ht="12.75">
      <c r="A22" t="s">
        <v>18</v>
      </c>
      <c r="C22" s="2">
        <f>C19-C20-C21</f>
        <v>-17500</v>
      </c>
      <c r="D22" s="2">
        <f>D19-D20-D21</f>
        <v>7525.000000000058</v>
      </c>
      <c r="E22" s="2">
        <f>E19-E20-E21</f>
        <v>34301.75000000006</v>
      </c>
      <c r="F22" s="2">
        <f>F19-F20-F21</f>
        <v>62952.872500000056</v>
      </c>
      <c r="G22" s="2">
        <f>G19-G20-G21</f>
        <v>93609.5735750001</v>
      </c>
    </row>
    <row r="23" spans="1:7" ht="12.75">
      <c r="A23" t="s">
        <v>19</v>
      </c>
      <c r="C23" s="2">
        <f>C22*0.4</f>
        <v>-7000</v>
      </c>
      <c r="D23" s="2">
        <f>D22*0.4</f>
        <v>3010.0000000000236</v>
      </c>
      <c r="E23" s="2">
        <f>E22*0.4</f>
        <v>13720.700000000024</v>
      </c>
      <c r="F23" s="2">
        <f>F22*0.4</f>
        <v>25181.149000000023</v>
      </c>
      <c r="G23" s="2">
        <f>G22*0.4</f>
        <v>37443.82943000004</v>
      </c>
    </row>
    <row r="24" spans="1:7" ht="12.75">
      <c r="A24" t="s">
        <v>21</v>
      </c>
      <c r="C24" s="2">
        <f>C22-C23</f>
        <v>-10500</v>
      </c>
      <c r="D24" s="2">
        <f>D22-D23</f>
        <v>4515.000000000035</v>
      </c>
      <c r="E24" s="2">
        <f>E22-E23</f>
        <v>20581.050000000032</v>
      </c>
      <c r="F24" s="2">
        <f>F22-F23</f>
        <v>37771.72350000004</v>
      </c>
      <c r="G24" s="2">
        <f>G22-G23</f>
        <v>56165.74414500006</v>
      </c>
    </row>
    <row r="25" spans="1:7" ht="12.75">
      <c r="A25" t="s">
        <v>22</v>
      </c>
      <c r="C25" s="2">
        <f>C24+C21</f>
        <v>264500</v>
      </c>
      <c r="D25" s="2">
        <f>D24+D21</f>
        <v>279515.00000000006</v>
      </c>
      <c r="E25" s="2">
        <f>E24+E21</f>
        <v>295581.05000000005</v>
      </c>
      <c r="F25" s="2">
        <f>F24+F21</f>
        <v>312771.7235</v>
      </c>
      <c r="G25" s="2">
        <f>G24+G21</f>
        <v>331165.74414500006</v>
      </c>
    </row>
    <row r="26" spans="1:7" ht="12.75">
      <c r="A26" t="s">
        <v>23</v>
      </c>
      <c r="G26" s="2">
        <f>B11</f>
        <v>125000</v>
      </c>
    </row>
    <row r="27" spans="1:7" ht="12.75">
      <c r="A27" t="s">
        <v>24</v>
      </c>
      <c r="B27" s="2">
        <f>B16+B17</f>
        <v>-1640000</v>
      </c>
      <c r="C27" s="2">
        <f>C25</f>
        <v>264500</v>
      </c>
      <c r="D27" s="2">
        <f>D25</f>
        <v>279515.00000000006</v>
      </c>
      <c r="E27" s="2">
        <f>E25</f>
        <v>295581.05000000005</v>
      </c>
      <c r="F27" s="2">
        <f>F25</f>
        <v>312771.7235</v>
      </c>
      <c r="G27" s="2">
        <f>G25+G26</f>
        <v>456165.74414500006</v>
      </c>
    </row>
    <row r="28" spans="1:2" ht="12.75">
      <c r="A28" t="s">
        <v>25</v>
      </c>
      <c r="B28" s="6">
        <f>NPV(B12,C27:G27)+B27</f>
        <v>-449596.5715860196</v>
      </c>
    </row>
    <row r="30" ht="131.25" customHeight="1"/>
    <row r="31" ht="12.75">
      <c r="A31" s="1" t="s">
        <v>26</v>
      </c>
    </row>
    <row r="32" spans="1:7" ht="12.75">
      <c r="A32" t="s">
        <v>12</v>
      </c>
      <c r="B32" s="4">
        <v>0</v>
      </c>
      <c r="C32" s="5">
        <v>1</v>
      </c>
      <c r="D32">
        <v>2</v>
      </c>
      <c r="E32">
        <v>3</v>
      </c>
      <c r="F32">
        <v>4</v>
      </c>
      <c r="G32">
        <v>5</v>
      </c>
    </row>
    <row r="33" spans="1:2" ht="12.75">
      <c r="A33" t="s">
        <v>13</v>
      </c>
      <c r="B33" s="2">
        <f>C9*-1</f>
        <v>-1700000</v>
      </c>
    </row>
    <row r="34" spans="1:2" ht="12.75">
      <c r="A34" t="s">
        <v>14</v>
      </c>
      <c r="B34" s="2">
        <f>C10*-1</f>
        <v>-150000</v>
      </c>
    </row>
    <row r="35" spans="1:7" ht="12.75">
      <c r="A35" t="s">
        <v>15</v>
      </c>
      <c r="C35" s="2">
        <f>C4</f>
        <v>900000</v>
      </c>
      <c r="D35" s="5">
        <f>C35*(1+$C$5)</f>
        <v>972000.0000000001</v>
      </c>
      <c r="E35" s="5">
        <f>D35*(1+$C$5)</f>
        <v>1049760.0000000002</v>
      </c>
      <c r="F35" s="5">
        <f>E35*(1+$C$5)</f>
        <v>1133740.8000000003</v>
      </c>
      <c r="G35" s="5">
        <f>F35*(1+$C$5)</f>
        <v>1224440.0640000005</v>
      </c>
    </row>
    <row r="36" spans="1:7" ht="12.75">
      <c r="A36" t="s">
        <v>16</v>
      </c>
      <c r="C36" s="2">
        <f>C35*$C$6</f>
        <v>405000</v>
      </c>
      <c r="D36" s="2">
        <f>D35*$C$6</f>
        <v>437400.00000000006</v>
      </c>
      <c r="E36" s="2">
        <f>E35*$C$6</f>
        <v>472392.0000000001</v>
      </c>
      <c r="F36" s="2">
        <f>F35*$C$6</f>
        <v>510183.36000000016</v>
      </c>
      <c r="G36" s="2">
        <f>G35*$C$6</f>
        <v>550998.0288000002</v>
      </c>
    </row>
    <row r="37" spans="1:7" ht="12.75">
      <c r="A37" t="s">
        <v>17</v>
      </c>
      <c r="C37" s="2">
        <f>$C$8</f>
        <v>120000</v>
      </c>
      <c r="D37" s="2">
        <f>$C$8</f>
        <v>120000</v>
      </c>
      <c r="E37" s="2">
        <f>$C$8</f>
        <v>120000</v>
      </c>
      <c r="F37" s="2">
        <f>$C$8</f>
        <v>120000</v>
      </c>
      <c r="G37" s="2">
        <f>$C$8</f>
        <v>120000</v>
      </c>
    </row>
    <row r="38" spans="1:7" ht="12.75">
      <c r="A38" t="s">
        <v>20</v>
      </c>
      <c r="C38" s="2">
        <f>(C9-C11)/5</f>
        <v>316000</v>
      </c>
      <c r="D38" s="2">
        <f>C38</f>
        <v>316000</v>
      </c>
      <c r="E38" s="2">
        <f>D38</f>
        <v>316000</v>
      </c>
      <c r="F38" s="2">
        <f>E38</f>
        <v>316000</v>
      </c>
      <c r="G38" s="2">
        <f>F38</f>
        <v>316000</v>
      </c>
    </row>
    <row r="39" spans="1:7" ht="12.75">
      <c r="A39" t="s">
        <v>18</v>
      </c>
      <c r="C39" s="2">
        <f>C36-C37-C38</f>
        <v>-31000</v>
      </c>
      <c r="D39" s="2">
        <f>D36-D37-D38</f>
        <v>1400.0000000000582</v>
      </c>
      <c r="E39" s="2">
        <f>E36-E37-E38</f>
        <v>36392.00000000012</v>
      </c>
      <c r="F39" s="2">
        <f>F36-F37-F38</f>
        <v>74183.36000000016</v>
      </c>
      <c r="G39" s="2">
        <f>G36-G37-G38</f>
        <v>114998.0288000002</v>
      </c>
    </row>
    <row r="40" spans="1:7" ht="12.75">
      <c r="A40" t="s">
        <v>19</v>
      </c>
      <c r="C40" s="2">
        <f>C39*0.4</f>
        <v>-12400</v>
      </c>
      <c r="D40" s="2">
        <f>D39*0.4</f>
        <v>560.0000000000233</v>
      </c>
      <c r="E40" s="2">
        <f>E39*0.4</f>
        <v>14556.800000000047</v>
      </c>
      <c r="F40" s="2">
        <f>F39*0.4</f>
        <v>29673.344000000066</v>
      </c>
      <c r="G40" s="2">
        <f>G39*0.4</f>
        <v>45999.211520000084</v>
      </c>
    </row>
    <row r="41" spans="1:7" ht="12.75">
      <c r="A41" t="s">
        <v>21</v>
      </c>
      <c r="C41" s="2">
        <f>C39-C40</f>
        <v>-18600</v>
      </c>
      <c r="D41" s="2">
        <f>D39-D40</f>
        <v>840.0000000000349</v>
      </c>
      <c r="E41" s="2">
        <f>E39-E40</f>
        <v>21835.20000000007</v>
      </c>
      <c r="F41" s="2">
        <f>F39-F40</f>
        <v>44510.01600000009</v>
      </c>
      <c r="G41" s="2">
        <f>G39-G40</f>
        <v>68998.81728000012</v>
      </c>
    </row>
    <row r="42" spans="1:7" ht="12.75">
      <c r="A42" t="s">
        <v>22</v>
      </c>
      <c r="C42" s="2">
        <f>C41+C38</f>
        <v>297400</v>
      </c>
      <c r="D42" s="2">
        <f>D41+D38</f>
        <v>316840.00000000006</v>
      </c>
      <c r="E42" s="2">
        <f>E41+E38</f>
        <v>337835.20000000007</v>
      </c>
      <c r="F42" s="2">
        <f>F41+F38</f>
        <v>360510.01600000006</v>
      </c>
      <c r="G42" s="2">
        <f>G41+G38</f>
        <v>384998.81728000013</v>
      </c>
    </row>
    <row r="43" spans="1:7" ht="12.75">
      <c r="A43" t="s">
        <v>23</v>
      </c>
      <c r="G43" s="2">
        <f>C11</f>
        <v>120000</v>
      </c>
    </row>
    <row r="44" spans="1:7" ht="12.75">
      <c r="A44" t="s">
        <v>24</v>
      </c>
      <c r="B44" s="2">
        <f>B33+B34</f>
        <v>-1850000</v>
      </c>
      <c r="C44" s="2">
        <f>C42</f>
        <v>297400</v>
      </c>
      <c r="D44" s="2">
        <f>D42</f>
        <v>316840.00000000006</v>
      </c>
      <c r="E44" s="2">
        <f>E42</f>
        <v>337835.20000000007</v>
      </c>
      <c r="F44" s="2">
        <f>F42</f>
        <v>360510.01600000006</v>
      </c>
      <c r="G44" s="2">
        <f>G42+G43</f>
        <v>504998.81728000013</v>
      </c>
    </row>
    <row r="45" spans="1:2" ht="12.75">
      <c r="A45" t="s">
        <v>25</v>
      </c>
      <c r="B45" s="6">
        <f>NPV(B12,C44:G44)+B44</f>
        <v>-504166.81245071464</v>
      </c>
    </row>
    <row r="48" ht="12.75">
      <c r="A48" t="s">
        <v>27</v>
      </c>
    </row>
    <row r="49" spans="1:3" ht="12.75">
      <c r="A49" t="s">
        <v>28</v>
      </c>
      <c r="B49" t="s">
        <v>29</v>
      </c>
      <c r="C49" t="s">
        <v>30</v>
      </c>
    </row>
    <row r="50" ht="12.75">
      <c r="B50" s="6"/>
    </row>
    <row r="51" spans="1:3" ht="12.75">
      <c r="A51" s="3">
        <v>0</v>
      </c>
      <c r="B51" s="6">
        <v>-31466.482354999753</v>
      </c>
      <c r="C51" s="6">
        <v>-32415.96671999991</v>
      </c>
    </row>
    <row r="52" spans="1:3" ht="12.75">
      <c r="A52" s="3">
        <v>0.02</v>
      </c>
      <c r="B52" s="6">
        <v>-131376.46253117966</v>
      </c>
      <c r="C52" s="6">
        <v>-145096.48448889842</v>
      </c>
    </row>
    <row r="53" spans="1:3" ht="12.75">
      <c r="A53" s="3">
        <v>0.04</v>
      </c>
      <c r="B53" s="6">
        <v>-222181.69952807738</v>
      </c>
      <c r="C53" s="6">
        <v>-247530.11898621824</v>
      </c>
    </row>
    <row r="54" spans="1:3" ht="12.75">
      <c r="A54" s="3">
        <v>0.06</v>
      </c>
      <c r="B54" s="6">
        <v>-304910.71318543004</v>
      </c>
      <c r="C54" s="6">
        <v>-340872.3490953548</v>
      </c>
    </row>
    <row r="55" spans="1:3" ht="12.75">
      <c r="A55" s="3">
        <v>0.08</v>
      </c>
      <c r="B55" s="6">
        <v>-380456.4705007619</v>
      </c>
      <c r="C55" s="6">
        <v>-426126.5903389021</v>
      </c>
    </row>
    <row r="56" spans="1:3" ht="12.75">
      <c r="A56" s="3">
        <v>0.1</v>
      </c>
      <c r="B56" s="6">
        <v>-449596.5715860196</v>
      </c>
      <c r="C56" s="6">
        <v>-504166.81245071464</v>
      </c>
    </row>
    <row r="57" ht="12.75">
      <c r="A57" s="3"/>
    </row>
    <row r="58" ht="12.75">
      <c r="A58" t="s">
        <v>27</v>
      </c>
    </row>
    <row r="59" spans="1:3" ht="12.75">
      <c r="A59" t="s">
        <v>16</v>
      </c>
      <c r="B59" t="s">
        <v>29</v>
      </c>
      <c r="C59" t="s">
        <v>30</v>
      </c>
    </row>
    <row r="60" spans="1:3" ht="12.75">
      <c r="A60" s="3">
        <v>0.3</v>
      </c>
      <c r="B60" s="6">
        <v>-869255.1736592759</v>
      </c>
      <c r="C60" s="6">
        <v>-859201.4219595038</v>
      </c>
    </row>
    <row r="61" spans="1:3" ht="12.75">
      <c r="A61" s="3">
        <v>0.4</v>
      </c>
      <c r="B61" s="6">
        <v>-701391.7328299733</v>
      </c>
      <c r="C61" s="6">
        <v>-622511.6822869775</v>
      </c>
    </row>
    <row r="62" spans="1:3" ht="12.75">
      <c r="A62" s="3">
        <v>0.5</v>
      </c>
      <c r="B62" s="6">
        <v>-533528.2920006707</v>
      </c>
      <c r="C62" s="6">
        <v>-385821.9426144513</v>
      </c>
    </row>
    <row r="63" spans="1:3" ht="12.75">
      <c r="A63" s="3">
        <v>0.6</v>
      </c>
      <c r="B63" s="6">
        <v>-365664.85117136827</v>
      </c>
      <c r="C63" s="6">
        <v>-149132.20294192526</v>
      </c>
    </row>
    <row r="64" spans="1:3" ht="12.75">
      <c r="A64" s="3">
        <v>0.7</v>
      </c>
      <c r="B64" s="6">
        <v>-197801.41034206608</v>
      </c>
      <c r="C64" s="6">
        <v>87557.53673060052</v>
      </c>
    </row>
    <row r="65" spans="1:3" ht="12.75">
      <c r="A65" s="3">
        <v>0.8</v>
      </c>
      <c r="B65" s="6">
        <v>-29937.9695127632</v>
      </c>
      <c r="C65" s="6">
        <v>324247.2764031268</v>
      </c>
    </row>
    <row r="66" spans="1:3" ht="12.75">
      <c r="A66" s="3">
        <v>0.85</v>
      </c>
      <c r="B66" s="6">
        <v>53993.75090188789</v>
      </c>
      <c r="C66" s="6">
        <v>442592.14623938967</v>
      </c>
    </row>
    <row r="67" spans="1:3" ht="12.75">
      <c r="A67" s="3">
        <v>0.9</v>
      </c>
      <c r="B67" s="6">
        <v>137925.47131653898</v>
      </c>
      <c r="C67" s="6">
        <v>560937.0160756526</v>
      </c>
    </row>
    <row r="68" spans="1:3" ht="12.75">
      <c r="A68" s="3"/>
      <c r="B68" s="6"/>
      <c r="C68" s="6"/>
    </row>
    <row r="69" spans="1:3" ht="12.75">
      <c r="A69" s="3" t="s">
        <v>28</v>
      </c>
      <c r="B69" s="6"/>
      <c r="C69" s="6"/>
    </row>
    <row r="70" spans="1:2" ht="12.75">
      <c r="A70" s="3"/>
      <c r="B70" s="6"/>
    </row>
    <row r="71" spans="1:2" ht="12.75">
      <c r="A71" s="3"/>
      <c r="B71" s="6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Sandlin</dc:creator>
  <cp:keywords/>
  <dc:description/>
  <cp:lastModifiedBy>Michael Sandlin</cp:lastModifiedBy>
  <cp:lastPrinted>2006-10-26T15:35:37Z</cp:lastPrinted>
  <dcterms:created xsi:type="dcterms:W3CDTF">2006-09-11T16:01:05Z</dcterms:created>
  <dcterms:modified xsi:type="dcterms:W3CDTF">2006-10-28T18:57:25Z</dcterms:modified>
  <cp:category/>
  <cp:version/>
  <cp:contentType/>
  <cp:contentStatus/>
</cp:coreProperties>
</file>