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40" yWindow="65446" windowWidth="10800" windowHeight="8445" activeTab="5"/>
  </bookViews>
  <sheets>
    <sheet name="First Quarter" sheetId="1" r:id="rId1"/>
    <sheet name="FORECAST" sheetId="2" r:id="rId2"/>
    <sheet name="GBJCF" sheetId="3" r:id="rId3"/>
    <sheet name="1st-4th A&amp;I Supl" sheetId="4" r:id="rId4"/>
    <sheet name="ASSETS &amp; INCOME STMNT" sheetId="5" r:id="rId5"/>
    <sheet name="Strategy" sheetId="6" r:id="rId6"/>
    <sheet name="B.P.Cat" sheetId="7" r:id="rId7"/>
  </sheets>
  <definedNames>
    <definedName name="_Regression_Int" localSheetId="2" hidden="1">1</definedName>
    <definedName name="_xlnm.Print_Area" localSheetId="3">'1st-4th A&amp;I Supl'!$A$1:$Q$110</definedName>
    <definedName name="_xlnm.Print_Area" localSheetId="1">'FORECAST'!$A$1:$F$46</definedName>
    <definedName name="_xlnm.Print_Area" localSheetId="2">'GBJCF'!$B$1:$R$53</definedName>
    <definedName name="Print_Area_MI" localSheetId="2">'GBJCF'!$B$1:$R$78</definedName>
    <definedName name="Print_Area_MI">'FORECAST'!$A$1:$F$46</definedName>
    <definedName name="_xlnm.Print_Titles" localSheetId="2">'GBJCF'!$B:$B,'GBJCF'!$1:$2</definedName>
  </definedNames>
  <calcPr fullCalcOnLoad="1"/>
</workbook>
</file>

<file path=xl/comments1.xml><?xml version="1.0" encoding="utf-8"?>
<comments xmlns="http://schemas.openxmlformats.org/spreadsheetml/2006/main">
  <authors>
    <author>Owner</author>
  </authors>
  <commentList>
    <comment ref="L3" authorId="0">
      <text>
        <r>
          <rPr>
            <b/>
            <sz val="8"/>
            <rFont val="Tahoma"/>
            <family val="2"/>
          </rPr>
          <t>Owner:</t>
        </r>
        <r>
          <rPr>
            <sz val="8"/>
            <rFont val="Tahoma"/>
            <family val="2"/>
          </rPr>
          <t xml:space="preserve">
This Column is Glitching, can't figure what to do to get Total in (I-51) the numbers center and don't line up. This Column of course can Merge into The Second Quarter Disbursements</t>
        </r>
      </text>
    </comment>
    <comment ref="B8" authorId="0">
      <text>
        <r>
          <rPr>
            <b/>
            <sz val="8"/>
            <rFont val="Tahoma"/>
            <family val="2"/>
          </rPr>
          <t>Owner:</t>
        </r>
        <r>
          <rPr>
            <sz val="8"/>
            <rFont val="Tahoma"/>
            <family val="2"/>
          </rPr>
          <t xml:space="preserve">
Please Create a Key Code i.e. Ad = Advertising Expense.    (**)= Direct Product Cost.</t>
        </r>
      </text>
    </comment>
  </commentList>
</comments>
</file>

<file path=xl/comments3.xml><?xml version="1.0" encoding="utf-8"?>
<comments xmlns="http://schemas.openxmlformats.org/spreadsheetml/2006/main">
  <authors>
    <author>Owner</author>
  </authors>
  <commentList>
    <comment ref="B14" authorId="0">
      <text>
        <r>
          <rPr>
            <b/>
            <sz val="8"/>
            <rFont val="Tahoma"/>
            <family val="2"/>
          </rPr>
          <t xml:space="preserve">Owner: </t>
        </r>
        <r>
          <rPr>
            <sz val="8"/>
            <rFont val="Tahoma"/>
            <family val="2"/>
          </rPr>
          <t xml:space="preserve">If possible Please create 3 Three(#)Columns for Jan.,Feb.and Mar. Merging Data and Figures from First Quarter Sheet Tab. Where possible Merge into your Disbursements with formulas or create a new Sheet with Your CFP accounting Page style. </t>
        </r>
      </text>
    </comment>
  </commentList>
</comments>
</file>

<file path=xl/comments4.xml><?xml version="1.0" encoding="utf-8"?>
<comments xmlns="http://schemas.openxmlformats.org/spreadsheetml/2006/main">
  <authors>
    <author>Owner</author>
  </authors>
  <commentList>
    <comment ref="D2" authorId="0">
      <text>
        <r>
          <rPr>
            <b/>
            <sz val="8"/>
            <rFont val="Tahoma"/>
            <family val="2"/>
          </rPr>
          <t xml:space="preserve">Owner: </t>
        </r>
        <r>
          <rPr>
            <sz val="8"/>
            <rFont val="Tahoma"/>
            <family val="2"/>
          </rPr>
          <t>Mike ask if possible Please as in the 1st Qtr</t>
        </r>
        <r>
          <rPr>
            <b/>
            <sz val="8"/>
            <rFont val="Tahoma"/>
            <family val="2"/>
          </rPr>
          <t xml:space="preserve"> (</t>
        </r>
        <r>
          <rPr>
            <sz val="8"/>
            <rFont val="Tahoma"/>
            <family val="2"/>
          </rPr>
          <t>Ditto) for 2nd and 3rd Quarters (Please maybe just format so it contains Formulas then I can merge (type, cut 'n paste) into the document later so it doesn't disrupt this Proforma and finance shopping in the near term.</t>
        </r>
      </text>
    </comment>
    <comment ref="B2" authorId="0">
      <text>
        <r>
          <rPr>
            <b/>
            <sz val="8"/>
            <rFont val="Tahoma"/>
            <family val="2"/>
          </rPr>
          <t>Owner:</t>
        </r>
        <r>
          <rPr>
            <sz val="8"/>
            <rFont val="Tahoma"/>
            <family val="2"/>
          </rPr>
          <t xml:space="preserve">
</t>
        </r>
      </text>
    </comment>
  </commentList>
</comments>
</file>

<file path=xl/sharedStrings.xml><?xml version="1.0" encoding="utf-8"?>
<sst xmlns="http://schemas.openxmlformats.org/spreadsheetml/2006/main" count="438" uniqueCount="344">
  <si>
    <t>(Work In Progress)</t>
  </si>
  <si>
    <t>16 Weeks</t>
  </si>
  <si>
    <t>1st Order response</t>
  </si>
  <si>
    <t>**  Cost One Molded Set $13.40 Ea.</t>
  </si>
  <si>
    <t>File support to Provisional Patent &amp;Trademark</t>
  </si>
  <si>
    <t>Corporate Legal Counsel &amp; Retainer + USD System</t>
  </si>
  <si>
    <t>Purchase Sample Fabric Make Folio and swatches</t>
  </si>
  <si>
    <t>Obtain Fabric for 6  Sample Units</t>
  </si>
  <si>
    <t>Get 6 Samples Sewn</t>
  </si>
  <si>
    <t>Hire Package Designer</t>
  </si>
  <si>
    <t>Die Set 2ea (Shipper-displays)</t>
  </si>
  <si>
    <t xml:space="preserve"> (Shipper-displays)</t>
  </si>
  <si>
    <t xml:space="preserve">                       </t>
  </si>
  <si>
    <t>Photography</t>
  </si>
  <si>
    <t xml:space="preserve">Plastic Bag printing </t>
  </si>
  <si>
    <t>Order Plastic Bags</t>
  </si>
  <si>
    <t>Order Boxes/Packaging</t>
  </si>
  <si>
    <t>Order Tyvek Shipping Bags</t>
  </si>
  <si>
    <t>$</t>
  </si>
  <si>
    <t>1000 Sample Distribution Units**</t>
  </si>
  <si>
    <t>2000 Sample Distribution Units**</t>
  </si>
  <si>
    <t>Post Card Printing</t>
  </si>
  <si>
    <t>Purchase Niche Opt-in Mail List</t>
  </si>
  <si>
    <t>6 Months Rent,Utilities</t>
  </si>
  <si>
    <t>6 Months Employee (Mike) Payroll Draw</t>
  </si>
  <si>
    <t>Travel to Can Dlvr Tool, Sec.Production in N.E.</t>
  </si>
  <si>
    <t>Fee to make sales presentation to U.S. Military</t>
  </si>
  <si>
    <t xml:space="preserve">TOTAL   PROJECTED  MONTHLY  EXPENSE </t>
  </si>
  <si>
    <t>Annual units</t>
  </si>
  <si>
    <t>Monthly units</t>
  </si>
  <si>
    <t>Molded Sets</t>
  </si>
  <si>
    <t>DO IT YOURSELF PRODUCT</t>
  </si>
  <si>
    <t>Kits</t>
  </si>
  <si>
    <t>RETROFIT COMMERCIAL PRODUCT</t>
  </si>
  <si>
    <t>Dozen</t>
  </si>
  <si>
    <t>MANUFACTURER'S PRODUCT</t>
  </si>
  <si>
    <t>RETAIL PRODUCT</t>
  </si>
  <si>
    <t>Sets</t>
  </si>
  <si>
    <t>TOTAL</t>
  </si>
  <si>
    <t>USE OF FUNDS</t>
  </si>
  <si>
    <t>Subsequent Rounds 2nd-4th Quarters Tasks;</t>
  </si>
  <si>
    <t>Cushion (Con't)</t>
  </si>
  <si>
    <t>Travel to Designer 180 Mi</t>
  </si>
  <si>
    <t>set-up Production, Supply &amp; Fulfillment Networks</t>
  </si>
  <si>
    <t>Rent Tractor Trailer to Deliver Displays and  Bulk orders over  E.-W.  interstate System</t>
  </si>
  <si>
    <t>Sewing Pattern Digitized                                            Paid</t>
  </si>
  <si>
    <t>Mc Masters Lab Test               (Vibration Test)</t>
  </si>
  <si>
    <t>Travel to Meeting 70 mi R/T</t>
  </si>
  <si>
    <t>Waterloo Lab Test       (Crash Worthiness Impact)</t>
  </si>
  <si>
    <t>Travel to Meeting 90 mi R/T</t>
  </si>
  <si>
    <t>Incorprate Differnt Model name in Canada</t>
  </si>
  <si>
    <t>Name search via BRCenter</t>
  </si>
  <si>
    <t>Round</t>
  </si>
  <si>
    <t>100 sets for Buyer Sample Distribution to Secure Orders</t>
  </si>
  <si>
    <r>
      <rPr>
        <b/>
        <sz val="11"/>
        <color indexed="8"/>
        <rFont val="Calibri"/>
        <family val="2"/>
      </rPr>
      <t>Engage Marketing Company</t>
    </r>
    <r>
      <rPr>
        <sz val="11"/>
        <color theme="1"/>
        <rFont val="Calibri"/>
        <family val="2"/>
      </rPr>
      <t xml:space="preserve"> (Quoted)</t>
    </r>
  </si>
  <si>
    <t xml:space="preserve">Initial Planning Meeting, Prospect List Made </t>
  </si>
  <si>
    <t>Colatteral Materials, Graphic  Design,</t>
  </si>
  <si>
    <t>Website Construct, Content Writing,</t>
  </si>
  <si>
    <t>P.R. Contacts Made, Information Distribution</t>
  </si>
  <si>
    <t>Initial Marketing Campaign</t>
  </si>
  <si>
    <t>Travel to Meeting 180 mi R/T</t>
  </si>
  <si>
    <t>Travel to 2nd Meeting 180 mi R/T</t>
  </si>
  <si>
    <t>PACKAGING Requirements (1) Shipper Display</t>
  </si>
  <si>
    <t>(2)Set of Dies for Display</t>
  </si>
  <si>
    <t>Bumper Stickers 2K ea.</t>
  </si>
  <si>
    <t>Pitney-Bowes Postage Machine</t>
  </si>
  <si>
    <t>Mailing List</t>
  </si>
  <si>
    <t>*Re-Locate Existing Epoxy Tool</t>
  </si>
  <si>
    <t>Travel to Tool maker 180 Mi.(From?)</t>
  </si>
  <si>
    <t xml:space="preserve">Order Alloy Production Tool to Replace Epoxy tool </t>
  </si>
  <si>
    <t>Travel to Specification Meeting 180 mi R/T</t>
  </si>
  <si>
    <t>Travel to Pick-Up Tool 180 mi R/T</t>
  </si>
  <si>
    <t xml:space="preserve">*Transport Epoxy tool to next location;  </t>
  </si>
  <si>
    <t>Travel Expense 'Hotel and Gas'</t>
  </si>
  <si>
    <t>Sample Run of 100 Sets</t>
  </si>
  <si>
    <t>Travel to Specification Meeting 80 mi R/T</t>
  </si>
  <si>
    <t>Travel to Pick-up Order 80 mi R/T</t>
  </si>
  <si>
    <t>Fabric Purchased for 4 dozen sets</t>
  </si>
  <si>
    <t>Travel to Purchase 80 mi R/T</t>
  </si>
  <si>
    <t>Sewing 4 dozen</t>
  </si>
  <si>
    <t>Travel to Pick-Up 80 mi R/T</t>
  </si>
  <si>
    <t>Heat Sealing Tool</t>
  </si>
  <si>
    <t>Plastic Bags</t>
  </si>
  <si>
    <t>Travel to Purchase 190 mi R/T</t>
  </si>
  <si>
    <t>Colateral Graphic Business Materials</t>
  </si>
  <si>
    <t>Labels Printed</t>
  </si>
  <si>
    <t>Business Card Printed</t>
  </si>
  <si>
    <t>Brochures Printed</t>
  </si>
  <si>
    <t>M.O.M. system (single station) One time Licensing fee for M.O.M. Enterprise</t>
  </si>
  <si>
    <r>
      <rPr>
        <sz val="10"/>
        <color indexed="8"/>
        <rFont val="Calibri"/>
        <family val="2"/>
      </rPr>
      <t>(Program, Database, 1</t>
    </r>
    <r>
      <rPr>
        <vertAlign val="superscript"/>
        <sz val="10"/>
        <color indexed="8"/>
        <rFont val="Calibri"/>
        <family val="2"/>
      </rPr>
      <t>st</t>
    </r>
    <r>
      <rPr>
        <sz val="10"/>
        <color indexed="8"/>
        <rFont val="Calibri"/>
        <family val="2"/>
      </rPr>
      <t xml:space="preserve"> Concurrent User, Remote Setup Service, Tech Support): </t>
    </r>
  </si>
  <si>
    <t>Automatic Shipping Calculations Module (ASCM)</t>
  </si>
  <si>
    <t>Address Correction and Verification (ACVM)</t>
  </si>
  <si>
    <t>Contact Management Module (CMM)</t>
  </si>
  <si>
    <t>Interactive Credit Card Authorization System (ICCAS)</t>
  </si>
  <si>
    <t xml:space="preserve">List Management Module (LMM) </t>
  </si>
  <si>
    <t>Order Import/Export Module (IEM)</t>
  </si>
  <si>
    <t>Point Of Purchase Module (POP)</t>
  </si>
  <si>
    <t>Popular Modules Package (PMP) (SUITE)</t>
  </si>
  <si>
    <t>Subscription Management Module (SMM)</t>
  </si>
  <si>
    <t>Advanced Warehouse Module (AWM)</t>
  </si>
  <si>
    <t>Advanced Inventory Module (AIM)</t>
  </si>
  <si>
    <t xml:space="preserve">Multi-Company Controller Module (MCCM) </t>
  </si>
  <si>
    <t xml:space="preserve">SiteLINK E-Commerce Option </t>
  </si>
  <si>
    <t>Monthly Hosting at $99/month x 12mo..</t>
  </si>
  <si>
    <t>Additional E-Commerce Integration Options</t>
  </si>
  <si>
    <t xml:space="preserve">Report Writing Module </t>
  </si>
  <si>
    <t>**Annual Nevada Corporate Officers Report (Default payment)</t>
  </si>
  <si>
    <t>Annual Salary of Founder-President, CEO</t>
  </si>
  <si>
    <t>3 yr. Lease Company Utility Vehicle</t>
  </si>
  <si>
    <t>Manufacturers Rep. Guarantee and Expenses</t>
  </si>
  <si>
    <t>Registration Fee to make sales presentation to U.S. Military</t>
  </si>
  <si>
    <t xml:space="preserve">Travel to Michigan </t>
  </si>
  <si>
    <t>Corporate Legal Councel &amp; Retainer</t>
  </si>
  <si>
    <t xml:space="preserve">Pre-Launch Travel to 7 States  Trade shows, Sales calls, </t>
  </si>
  <si>
    <t>Pre-Launch Ramp up Stock-up &amp; Inventory</t>
  </si>
  <si>
    <t>FORECAST OF THREE YEAR'S EARNINGS</t>
  </si>
  <si>
    <t>INCOME</t>
  </si>
  <si>
    <t xml:space="preserve">    </t>
  </si>
  <si>
    <t>TOTAL REVENUE</t>
  </si>
  <si>
    <t xml:space="preserve"> LESS:COSTS OF GOODS SOLD</t>
  </si>
  <si>
    <t>GROSS PROFIT</t>
  </si>
  <si>
    <t>BUSINESS EXPENSES</t>
  </si>
  <si>
    <t>ACCOUNTING</t>
  </si>
  <si>
    <t>ADVERTISING</t>
  </si>
  <si>
    <t>BANK SERVICE CHARGES</t>
  </si>
  <si>
    <t>CAR EXPENSES</t>
  </si>
  <si>
    <t>COMMISSIONS</t>
  </si>
  <si>
    <t>DEPRECIATION</t>
  </si>
  <si>
    <t>DIVIDENDS</t>
  </si>
  <si>
    <t>DUES AND PUBLICATIONS</t>
  </si>
  <si>
    <t>EQUIPMENT RENTAL</t>
  </si>
  <si>
    <t>FREIGHT and SHIPPING</t>
  </si>
  <si>
    <t>INSURANCE</t>
  </si>
  <si>
    <t>INTEREST EXPENSE</t>
  </si>
  <si>
    <t>LEGAL FEES</t>
  </si>
  <si>
    <t>OFFICE EXPENSE</t>
  </si>
  <si>
    <t>PAYROLL TAXES</t>
  </si>
  <si>
    <t>REPAIRS &amp; MAINTENANCE</t>
  </si>
  <si>
    <t>SUPPLIES (NOT FOR RESALE)</t>
  </si>
  <si>
    <t>TAXES &amp; LICENSES</t>
  </si>
  <si>
    <t>TELEPHONE</t>
  </si>
  <si>
    <t>TRAVEL</t>
  </si>
  <si>
    <t>UTILITIES</t>
  </si>
  <si>
    <t>OFFICERS SALARIES</t>
  </si>
  <si>
    <t>MISCELLANEOUS</t>
  </si>
  <si>
    <t>TOTAL BUSINESS EXPENSES</t>
  </si>
  <si>
    <t xml:space="preserve">   </t>
  </si>
  <si>
    <t>NET PROFIT BEFORE TAXES</t>
  </si>
  <si>
    <t>LESS FEDERAL/STATE INCOME TAXES</t>
  </si>
  <si>
    <t>LESS PRINCIPAL PAYMENTS</t>
  </si>
  <si>
    <t>NET PROFIT (OR LOSS)</t>
  </si>
  <si>
    <t xml:space="preserve"> </t>
  </si>
  <si>
    <t>CASH FLOW PROJECTION</t>
  </si>
  <si>
    <t xml:space="preserve">      </t>
  </si>
  <si>
    <t>MONTHS</t>
  </si>
  <si>
    <t>TOTALS</t>
  </si>
  <si>
    <t>RECEIPTS</t>
  </si>
  <si>
    <t>CASH ON HAND</t>
  </si>
  <si>
    <t xml:space="preserve"> SALES</t>
  </si>
  <si>
    <t>LOAN/INVESTOR PROCEEDS</t>
  </si>
  <si>
    <t>LESS:COSTS OF GOODS SOLD</t>
  </si>
  <si>
    <t>DISBURSEMENTS</t>
  </si>
  <si>
    <t>TOTAL OUTLAYS</t>
  </si>
  <si>
    <t>CASH, ENDING</t>
  </si>
  <si>
    <t>Maintenance &amp; New Tires</t>
  </si>
  <si>
    <r>
      <t xml:space="preserve">Company Van/Trailer </t>
    </r>
    <r>
      <rPr>
        <sz val="8"/>
        <color indexed="8"/>
        <rFont val="Arial"/>
        <family val="2"/>
      </rPr>
      <t>Interior Conversion for Trade show</t>
    </r>
  </si>
  <si>
    <r>
      <t xml:space="preserve">Assist in Drop Shipping </t>
    </r>
    <r>
      <rPr>
        <sz val="8"/>
        <color indexed="8"/>
        <rFont val="Arial"/>
        <family val="2"/>
      </rPr>
      <t>when possible Hotel Expense</t>
    </r>
  </si>
  <si>
    <t>CAD impresssion of cushions (Future Engineering)</t>
  </si>
  <si>
    <t>Budget for Portable Displays including design</t>
  </si>
  <si>
    <t xml:space="preserve">Pre-Launch Travel to 7 States  Trade Sales calls, hotels for 4 weeks </t>
  </si>
  <si>
    <t>2nd &amp; 3rd Quarter</t>
  </si>
  <si>
    <t>4th Quarter</t>
  </si>
  <si>
    <t>Patent, Trademark &amp; Copyright Budget ?? 'USD-Passport System' based on Copyright  (Google it) Global Budget.</t>
  </si>
  <si>
    <t>Versus $350,000.00 to file in all applicable Countries. System is of French Origin creator now resides in Montreal.</t>
  </si>
  <si>
    <t xml:space="preserve">Mail Order Management Software Details </t>
  </si>
  <si>
    <r>
      <t xml:space="preserve">Additional Concurrent User License(s) 2-20 :  $895/each        </t>
    </r>
    <r>
      <rPr>
        <b/>
        <sz val="9"/>
        <rFont val="Arial"/>
        <family val="2"/>
      </rPr>
      <t>No more than 20 will be needed in year one</t>
    </r>
  </si>
  <si>
    <r>
      <rPr>
        <b/>
        <sz val="12"/>
        <rFont val="Calibri"/>
        <family val="2"/>
      </rPr>
      <t xml:space="preserve">Total </t>
    </r>
    <r>
      <rPr>
        <b/>
        <sz val="10"/>
        <rFont val="Calibri"/>
        <family val="2"/>
      </rPr>
      <t>Before Discount and additional Modules;</t>
    </r>
  </si>
  <si>
    <t xml:space="preserve">Annual Salary of Marketing VP </t>
  </si>
  <si>
    <t xml:space="preserve">Annual Salary of Operarions VP </t>
  </si>
  <si>
    <t>Mailing of Cut Sample Swatches</t>
  </si>
  <si>
    <t>24 X's</t>
  </si>
  <si>
    <t>36 X's</t>
  </si>
  <si>
    <t>6 X's</t>
  </si>
  <si>
    <t>OUR PRICE</t>
  </si>
  <si>
    <t>THE DESIRED MONTHLY PRODUCTION</t>
  </si>
  <si>
    <t>TOTAL SETS</t>
  </si>
  <si>
    <r>
      <t xml:space="preserve">today is: </t>
    </r>
    <r>
      <rPr>
        <sz val="14"/>
        <color indexed="8"/>
        <rFont val="Arial"/>
        <family val="2"/>
      </rPr>
      <t xml:space="preserve"> </t>
    </r>
    <r>
      <rPr>
        <sz val="11"/>
        <color indexed="8"/>
        <rFont val="Arial"/>
        <family val="2"/>
      </rPr>
      <t>12-21-2010</t>
    </r>
    <r>
      <rPr>
        <sz val="14"/>
        <color indexed="8"/>
        <rFont val="Arial"/>
        <family val="2"/>
      </rPr>
      <t xml:space="preserve"> </t>
    </r>
  </si>
  <si>
    <r>
      <t xml:space="preserve">1st Qtr. </t>
    </r>
    <r>
      <rPr>
        <sz val="11"/>
        <color indexed="8"/>
        <rFont val="Arial"/>
        <family val="2"/>
      </rPr>
      <t xml:space="preserve">  </t>
    </r>
    <r>
      <rPr>
        <b/>
        <sz val="11"/>
        <color indexed="8"/>
        <rFont val="Arial"/>
        <family val="2"/>
      </rPr>
      <t>USE OF FUNDS</t>
    </r>
    <r>
      <rPr>
        <sz val="11"/>
        <color indexed="8"/>
        <rFont val="Arial"/>
        <family val="2"/>
      </rPr>
      <t xml:space="preserve">  </t>
    </r>
  </si>
  <si>
    <r>
      <t xml:space="preserve">Order Mangmnt Software </t>
    </r>
    <r>
      <rPr>
        <sz val="9"/>
        <color indexed="8"/>
        <rFont val="Arial"/>
        <family val="2"/>
      </rPr>
      <t>Details on 2nd-4th Q.Tab</t>
    </r>
  </si>
  <si>
    <r>
      <t xml:space="preserve">1st Month </t>
    </r>
    <r>
      <rPr>
        <b/>
        <sz val="9"/>
        <color indexed="8"/>
        <rFont val="Arial"/>
        <family val="2"/>
      </rPr>
      <t>Jan.</t>
    </r>
  </si>
  <si>
    <r>
      <t xml:space="preserve">2nd Month </t>
    </r>
    <r>
      <rPr>
        <b/>
        <sz val="9"/>
        <color indexed="8"/>
        <rFont val="Arial"/>
        <family val="2"/>
      </rPr>
      <t>Feb.</t>
    </r>
  </si>
  <si>
    <t>This will be Our 2nd Sample Run</t>
  </si>
  <si>
    <r>
      <t xml:space="preserve">3rd Month </t>
    </r>
    <r>
      <rPr>
        <b/>
        <sz val="9"/>
        <color indexed="8"/>
        <rFont val="Arial"/>
        <family val="2"/>
      </rPr>
      <t>Mar.</t>
    </r>
  </si>
  <si>
    <t>To generate initial sales</t>
  </si>
  <si>
    <r>
      <rPr>
        <b/>
        <sz val="10"/>
        <rFont val="Arial"/>
        <family val="2"/>
      </rPr>
      <t>INDIRECT COST</t>
    </r>
    <r>
      <rPr>
        <sz val="10"/>
        <rFont val="Arial"/>
        <family val="2"/>
      </rPr>
      <t xml:space="preserve"> </t>
    </r>
    <r>
      <rPr>
        <sz val="8"/>
        <rFont val="Arial"/>
        <family val="2"/>
      </rPr>
      <t xml:space="preserve">Business Cost </t>
    </r>
    <r>
      <rPr>
        <b/>
        <sz val="8"/>
        <rFont val="Arial"/>
        <family val="2"/>
      </rPr>
      <t>Not in Product</t>
    </r>
  </si>
  <si>
    <r>
      <t>Set-up to accept</t>
    </r>
    <r>
      <rPr>
        <sz val="11"/>
        <color indexed="8"/>
        <rFont val="Arial"/>
        <family val="2"/>
      </rPr>
      <t xml:space="preserve"> CreditCards </t>
    </r>
    <r>
      <rPr>
        <sz val="8"/>
        <color indexed="8"/>
        <rFont val="Arial"/>
        <family val="2"/>
      </rPr>
      <t>Leverage future credit reciepts</t>
    </r>
  </si>
  <si>
    <t>**</t>
  </si>
  <si>
    <r>
      <rPr>
        <b/>
        <sz val="11"/>
        <rFont val="Arial"/>
        <family val="2"/>
      </rPr>
      <t>**</t>
    </r>
    <r>
      <rPr>
        <b/>
        <sz val="10"/>
        <rFont val="Arial"/>
        <family val="2"/>
      </rPr>
      <t>DIRECT COST</t>
    </r>
    <r>
      <rPr>
        <sz val="8"/>
        <rFont val="Arial"/>
        <family val="2"/>
      </rPr>
      <t xml:space="preserve">ProductCost </t>
    </r>
    <r>
      <rPr>
        <b/>
        <sz val="8"/>
        <rFont val="Arial"/>
        <family val="2"/>
      </rPr>
      <t>IntoProduct</t>
    </r>
  </si>
  <si>
    <r>
      <rPr>
        <sz val="8"/>
        <color indexed="8"/>
        <rFont val="Arial"/>
        <family val="2"/>
      </rPr>
      <t>Colateral</t>
    </r>
    <r>
      <rPr>
        <sz val="11"/>
        <color indexed="8"/>
        <rFont val="Arial"/>
        <family val="2"/>
      </rPr>
      <t xml:space="preserve"> GraphicBusiness Materials </t>
    </r>
    <r>
      <rPr>
        <sz val="8"/>
        <color indexed="8"/>
        <rFont val="Arial"/>
        <family val="2"/>
      </rPr>
      <t>See 2nd-4th Q.Tab</t>
    </r>
  </si>
  <si>
    <t>** $12,680.00</t>
  </si>
  <si>
    <r>
      <t>Reference                   R=</t>
    </r>
    <r>
      <rPr>
        <sz val="10"/>
        <color indexed="8"/>
        <rFont val="Arial"/>
        <family val="2"/>
      </rPr>
      <t>Retail</t>
    </r>
    <r>
      <rPr>
        <b/>
        <sz val="10"/>
        <color indexed="8"/>
        <rFont val="Arial"/>
        <family val="2"/>
      </rPr>
      <t xml:space="preserve"> W=</t>
    </r>
    <r>
      <rPr>
        <sz val="10"/>
        <color indexed="8"/>
        <rFont val="Arial"/>
        <family val="2"/>
      </rPr>
      <t>Wholesale</t>
    </r>
    <r>
      <rPr>
        <b/>
        <sz val="10"/>
        <color indexed="8"/>
        <rFont val="Arial"/>
        <family val="2"/>
      </rPr>
      <t xml:space="preserve"> </t>
    </r>
  </si>
  <si>
    <t>Sales Models</t>
  </si>
  <si>
    <t>Ad</t>
  </si>
  <si>
    <t>Month 1 Jan.</t>
  </si>
  <si>
    <t>Month 3  Mar.</t>
  </si>
  <si>
    <t>Month 2  Feb.</t>
  </si>
  <si>
    <t xml:space="preserve"> Work In Progress &gt;&gt;&gt;&gt;&gt;</t>
  </si>
  <si>
    <t xml:space="preserve"> TWO SHIFTS HOURLY OUTPUT</t>
  </si>
  <si>
    <t>from approx 8 Mold sets</t>
  </si>
  <si>
    <t>KEY</t>
  </si>
  <si>
    <t>Supplemental Sheet of Notes</t>
  </si>
  <si>
    <t>Cloud Server ? What evers Current ?</t>
  </si>
  <si>
    <r>
      <rPr>
        <sz val="9"/>
        <color indexed="8"/>
        <rFont val="Arial"/>
        <family val="2"/>
      </rPr>
      <t xml:space="preserve"> Rtl</t>
    </r>
    <r>
      <rPr>
        <b/>
        <sz val="9"/>
        <color indexed="8"/>
        <rFont val="Arial"/>
        <family val="2"/>
      </rPr>
      <t xml:space="preserve"> </t>
    </r>
    <r>
      <rPr>
        <sz val="11"/>
        <color indexed="8"/>
        <rFont val="Arial"/>
        <family val="2"/>
      </rPr>
      <t>$39.95</t>
    </r>
  </si>
  <si>
    <t>ea.</t>
  </si>
  <si>
    <r>
      <rPr>
        <sz val="9"/>
        <color indexed="8"/>
        <rFont val="Arial"/>
        <family val="2"/>
      </rPr>
      <t>Whl</t>
    </r>
    <r>
      <rPr>
        <b/>
        <sz val="11"/>
        <color indexed="8"/>
        <rFont val="Arial"/>
        <family val="2"/>
      </rPr>
      <t xml:space="preserve"> </t>
    </r>
    <r>
      <rPr>
        <sz val="11"/>
        <color indexed="8"/>
        <rFont val="Arial"/>
        <family val="2"/>
      </rPr>
      <t>$19.97</t>
    </r>
  </si>
  <si>
    <r>
      <t xml:space="preserve">Retro-Fit Kit         "  "  $179.70  </t>
    </r>
    <r>
      <rPr>
        <sz val="9"/>
        <color indexed="8"/>
        <rFont val="Arial"/>
        <family val="2"/>
      </rPr>
      <t>per 6 pc. Display box</t>
    </r>
  </si>
  <si>
    <r>
      <rPr>
        <sz val="9"/>
        <color indexed="8"/>
        <rFont val="Arial"/>
        <family val="2"/>
      </rPr>
      <t>Whl</t>
    </r>
    <r>
      <rPr>
        <b/>
        <sz val="9"/>
        <color indexed="8"/>
        <rFont val="Arial"/>
        <family val="2"/>
      </rPr>
      <t xml:space="preserve"> </t>
    </r>
    <r>
      <rPr>
        <sz val="11"/>
        <color indexed="8"/>
        <rFont val="Arial"/>
        <family val="2"/>
      </rPr>
      <t>$19.97</t>
    </r>
  </si>
  <si>
    <r>
      <t xml:space="preserve">Sub-Assmbly </t>
    </r>
    <r>
      <rPr>
        <sz val="9"/>
        <color indexed="8"/>
        <rFont val="Arial"/>
        <family val="2"/>
      </rPr>
      <t>Part</t>
    </r>
    <r>
      <rPr>
        <sz val="11"/>
        <color indexed="8"/>
        <rFont val="Arial"/>
        <family val="2"/>
      </rPr>
      <t xml:space="preserve">   "   $682.92 </t>
    </r>
    <r>
      <rPr>
        <sz val="9"/>
        <color indexed="8"/>
        <rFont val="Arial"/>
        <family val="2"/>
      </rPr>
      <t>per 3 dz. Gaylord box</t>
    </r>
  </si>
  <si>
    <r>
      <rPr>
        <sz val="9"/>
        <color indexed="8"/>
        <rFont val="Arial"/>
        <family val="2"/>
      </rPr>
      <t>Whl</t>
    </r>
    <r>
      <rPr>
        <b/>
        <sz val="11"/>
        <color indexed="8"/>
        <rFont val="Arial"/>
        <family val="2"/>
      </rPr>
      <t xml:space="preserve"> </t>
    </r>
    <r>
      <rPr>
        <sz val="11"/>
        <color indexed="8"/>
        <rFont val="Arial"/>
        <family val="2"/>
      </rPr>
      <t>$18.97</t>
    </r>
  </si>
  <si>
    <r>
      <t xml:space="preserve">Covered Cushion  </t>
    </r>
    <r>
      <rPr>
        <sz val="9"/>
        <color indexed="8"/>
        <rFont val="Arial"/>
        <family val="2"/>
      </rPr>
      <t>Rtl</t>
    </r>
    <r>
      <rPr>
        <b/>
        <sz val="11"/>
        <color indexed="8"/>
        <rFont val="Arial"/>
        <family val="2"/>
      </rPr>
      <t xml:space="preserve"> </t>
    </r>
    <r>
      <rPr>
        <sz val="11"/>
        <color indexed="8"/>
        <rFont val="Arial"/>
        <family val="2"/>
      </rPr>
      <t xml:space="preserve">$110.95 </t>
    </r>
    <r>
      <rPr>
        <sz val="9"/>
        <color indexed="8"/>
        <rFont val="Arial"/>
        <family val="2"/>
      </rPr>
      <t xml:space="preserve"> each  Retail &amp; Direct</t>
    </r>
  </si>
  <si>
    <r>
      <rPr>
        <sz val="9"/>
        <color indexed="8"/>
        <rFont val="Arial"/>
        <family val="2"/>
      </rPr>
      <t>Whl</t>
    </r>
    <r>
      <rPr>
        <b/>
        <sz val="9"/>
        <color indexed="8"/>
        <rFont val="Arial"/>
        <family val="2"/>
      </rPr>
      <t xml:space="preserve"> </t>
    </r>
    <r>
      <rPr>
        <sz val="11"/>
        <color indexed="8"/>
        <rFont val="Arial"/>
        <family val="2"/>
      </rPr>
      <t>$54.95</t>
    </r>
  </si>
  <si>
    <t xml:space="preserve">OUTSOURCED' OUR OUT OF MOLD COST PER SET </t>
  </si>
  <si>
    <r>
      <rPr>
        <b/>
        <sz val="11"/>
        <color indexed="8"/>
        <rFont val="Calibri"/>
        <family val="2"/>
      </rPr>
      <t>USE OF FUNDS                EXPENSES</t>
    </r>
    <r>
      <rPr>
        <sz val="11"/>
        <color theme="1"/>
        <rFont val="Calibri"/>
        <family val="2"/>
      </rPr>
      <t xml:space="preserve"> </t>
    </r>
    <r>
      <rPr>
        <sz val="10"/>
        <color indexed="8"/>
        <rFont val="Calibri"/>
        <family val="2"/>
      </rPr>
      <t xml:space="preserve">Specific to this my business Model </t>
    </r>
    <r>
      <rPr>
        <b/>
        <sz val="11"/>
        <color indexed="8"/>
        <rFont val="Calibri"/>
        <family val="2"/>
      </rPr>
      <t>CASH FLOW-PROJECTIONS ??</t>
    </r>
  </si>
  <si>
    <t xml:space="preserve">               TABLE 1</t>
  </si>
  <si>
    <t>Corporate Creation (Corporate Asset):</t>
  </si>
  <si>
    <t>Set up corp. and devlop Articles, Stock, etc.</t>
  </si>
  <si>
    <t>Corporate Attorney fees</t>
  </si>
  <si>
    <t>Intellectual Property (Corporate Asset):</t>
  </si>
  <si>
    <t>Filing costs (patent, trademark and copyright)</t>
  </si>
  <si>
    <t>Legal fees (intellectual property attorney)</t>
  </si>
  <si>
    <t>Company Assets</t>
  </si>
  <si>
    <r>
      <t>Molding Tool Set(s)9</t>
    </r>
    <r>
      <rPr>
        <sz val="8"/>
        <color indexed="8"/>
        <rFont val="Calibri"/>
        <family val="2"/>
      </rPr>
      <t>ea</t>
    </r>
  </si>
  <si>
    <t>Pick-up</t>
  </si>
  <si>
    <t>Van</t>
  </si>
  <si>
    <t>Trailer</t>
  </si>
  <si>
    <t>Vechicle Expense</t>
  </si>
  <si>
    <t>Molding Tool Repair &amp; Maint.</t>
  </si>
  <si>
    <t>Vechicle Repair &amp; Maint.</t>
  </si>
  <si>
    <t>Gasoline</t>
  </si>
  <si>
    <t>Oil</t>
  </si>
  <si>
    <t>Marketing Costs (Expense):</t>
  </si>
  <si>
    <t>Design &amp; Print Pkging Matrials (incl all print expnses, photos, etc.)</t>
  </si>
  <si>
    <t>Website Design, restructure &amp; E-Commerce Set-Up on existing sites</t>
  </si>
  <si>
    <t>Marketing Consultant</t>
  </si>
  <si>
    <r>
      <t xml:space="preserve">Advertising &amp; Promotion </t>
    </r>
    <r>
      <rPr>
        <sz val="8"/>
        <color indexed="8"/>
        <rFont val="Calibri"/>
        <family val="2"/>
      </rPr>
      <t>‘Our econo strategy’</t>
    </r>
  </si>
  <si>
    <t>Purchase Mail List</t>
  </si>
  <si>
    <t>Research, FDA, Clinical Trials</t>
  </si>
  <si>
    <t xml:space="preserve">Sample Costs (expense)  </t>
  </si>
  <si>
    <t>Molding the Product (production)</t>
  </si>
  <si>
    <t>Fabric (covered model)</t>
  </si>
  <si>
    <t>Sewing Labor</t>
  </si>
  <si>
    <r>
      <t xml:space="preserve">Sewing Patterns </t>
    </r>
    <r>
      <rPr>
        <sz val="8"/>
        <color indexed="8"/>
        <rFont val="Calibri"/>
        <family val="2"/>
      </rPr>
      <t>with</t>
    </r>
    <r>
      <rPr>
        <sz val="10"/>
        <color indexed="8"/>
        <rFont val="Calibri"/>
        <family val="2"/>
      </rPr>
      <t xml:space="preserve"> Instructions (D-I-Y model)</t>
    </r>
  </si>
  <si>
    <r>
      <t xml:space="preserve">Dies for cutting </t>
    </r>
    <r>
      <rPr>
        <sz val="8"/>
        <color indexed="8"/>
        <rFont val="Calibri"/>
        <family val="2"/>
      </rPr>
      <t>Special</t>
    </r>
    <r>
      <rPr>
        <sz val="10"/>
        <color indexed="8"/>
        <rFont val="Calibri"/>
        <family val="2"/>
      </rPr>
      <t xml:space="preserve"> Shipper-'Displays'</t>
    </r>
  </si>
  <si>
    <t>Pkg. Labor</t>
  </si>
  <si>
    <r>
      <t xml:space="preserve">Shipping Materials </t>
    </r>
    <r>
      <rPr>
        <sz val="9"/>
        <color indexed="8"/>
        <rFont val="Calibri"/>
        <family val="2"/>
      </rPr>
      <t>(Shipper-Displays)</t>
    </r>
  </si>
  <si>
    <t>Freight (In &amp; Out)</t>
  </si>
  <si>
    <t>Expenses Items below are:</t>
  </si>
  <si>
    <t>Rent</t>
  </si>
  <si>
    <t>Utilities</t>
  </si>
  <si>
    <t>Salaries</t>
  </si>
  <si>
    <t>Travel</t>
  </si>
  <si>
    <t>Meals &amp; Entertainment</t>
  </si>
  <si>
    <t>First</t>
  </si>
  <si>
    <t>Second</t>
  </si>
  <si>
    <t>Third</t>
  </si>
  <si>
    <t>Fourth</t>
  </si>
  <si>
    <t>Fifth</t>
  </si>
  <si>
    <t>Sixth</t>
  </si>
  <si>
    <t>Seventh</t>
  </si>
  <si>
    <t>Eighth</t>
  </si>
  <si>
    <t>Ninth</t>
  </si>
  <si>
    <t>Tenth</t>
  </si>
  <si>
    <t>Eleventh</t>
  </si>
  <si>
    <t>Twelvth</t>
  </si>
  <si>
    <t>One</t>
  </si>
  <si>
    <t>Two</t>
  </si>
  <si>
    <t>Three</t>
  </si>
  <si>
    <t>PRICING TABLE</t>
  </si>
  <si>
    <t>First Mo.</t>
  </si>
  <si>
    <t>Second Mo.</t>
  </si>
  <si>
    <t>Third Mo.</t>
  </si>
  <si>
    <t>Fourth Mo.</t>
  </si>
  <si>
    <t>Telephone</t>
  </si>
  <si>
    <t>01             ACCOUNTING</t>
  </si>
  <si>
    <t>02            ADVERTISING</t>
  </si>
  <si>
    <t>03  BANK SERVICE CHARGES</t>
  </si>
  <si>
    <t>05           COMMISSIONS</t>
  </si>
  <si>
    <t>06          DEPRECIATION</t>
  </si>
  <si>
    <t>04   CAR&amp;TRUCK  EXPENSES</t>
  </si>
  <si>
    <t>09      DUES/PUBLICATIONS</t>
  </si>
  <si>
    <t>07            DIRECT COST</t>
  </si>
  <si>
    <t xml:space="preserve">08           DIVIDENDS  </t>
  </si>
  <si>
    <t>10       EQUIPMENT RENTAL</t>
  </si>
  <si>
    <t>11   FREIGHT and SHIPPING</t>
  </si>
  <si>
    <t>12          INDIRECT COST</t>
  </si>
  <si>
    <t>13              INSURANCE</t>
  </si>
  <si>
    <t>14       INTEREST EXPENSE</t>
  </si>
  <si>
    <t>15             LEGAL FEES</t>
  </si>
  <si>
    <t>16        OFFICE EXPENSE</t>
  </si>
  <si>
    <t>17         PAYROLL TAXES</t>
  </si>
  <si>
    <t>18    PRINCIPAL PAYMENTS</t>
  </si>
  <si>
    <t>19    REPAIRS/MAINTENANCE</t>
  </si>
  <si>
    <t>20  SUPPLIES(NOTforRESALE)</t>
  </si>
  <si>
    <t>21       TAXES &amp; LICENSES</t>
  </si>
  <si>
    <t>22              TELEPHONE</t>
  </si>
  <si>
    <t>23                 TRAVEL</t>
  </si>
  <si>
    <t>07 &amp; 06</t>
  </si>
  <si>
    <t>TOTAL INDIRECT</t>
  </si>
  <si>
    <t>TOTAL DIRECT</t>
  </si>
  <si>
    <r>
      <rPr>
        <b/>
        <sz val="11"/>
        <color indexed="8"/>
        <rFont val="Calibri"/>
        <family val="2"/>
      </rPr>
      <t>USE OF FUNDS          EXPENSES</t>
    </r>
    <r>
      <rPr>
        <sz val="11"/>
        <color theme="1"/>
        <rFont val="Calibri"/>
        <family val="2"/>
      </rPr>
      <t xml:space="preserve"> </t>
    </r>
    <r>
      <rPr>
        <b/>
        <sz val="10"/>
        <color indexed="8"/>
        <rFont val="Calibri"/>
        <family val="2"/>
      </rPr>
      <t xml:space="preserve">Specific to </t>
    </r>
    <r>
      <rPr>
        <b/>
        <sz val="12"/>
        <color indexed="8"/>
        <rFont val="Calibri"/>
        <family val="2"/>
      </rPr>
      <t>my business Model</t>
    </r>
    <r>
      <rPr>
        <sz val="10"/>
        <color indexed="8"/>
        <rFont val="Calibri"/>
        <family val="2"/>
      </rPr>
      <t xml:space="preserve"> </t>
    </r>
    <r>
      <rPr>
        <b/>
        <sz val="10"/>
        <color indexed="8"/>
        <rFont val="Calibri"/>
        <family val="2"/>
      </rPr>
      <t xml:space="preserve"> for </t>
    </r>
    <r>
      <rPr>
        <b/>
        <sz val="11"/>
        <color indexed="8"/>
        <rFont val="Calibri"/>
        <family val="2"/>
      </rPr>
      <t>CASH FLOW-PROJECTIONS ??</t>
    </r>
  </si>
  <si>
    <t>Fifth Mo.</t>
  </si>
  <si>
    <t>Sixth Mo.</t>
  </si>
  <si>
    <t>Company Assets Not on P &amp; L</t>
  </si>
  <si>
    <t>Gasoline &amp; Oil</t>
  </si>
  <si>
    <t xml:space="preserve">Travel </t>
  </si>
  <si>
    <t>24                   RENT</t>
  </si>
  <si>
    <t>25              UTILITIES</t>
  </si>
  <si>
    <t>26     OFFICER'S SALARIES</t>
  </si>
  <si>
    <t>27                  R &amp; D</t>
  </si>
  <si>
    <t>28               C.O.G.S.</t>
  </si>
  <si>
    <t>29          MISCELLANEOUS</t>
  </si>
  <si>
    <t>Create Shelf Corp.</t>
  </si>
  <si>
    <t xml:space="preserve">Incorporate(name) Now a TN corp. AQR, Inc. </t>
  </si>
  <si>
    <t>SEE: Assets and Income Statement Tab</t>
  </si>
  <si>
    <t>Key</t>
  </si>
  <si>
    <t>Approx Grand TOTAL</t>
  </si>
  <si>
    <t>Pd.$100.00</t>
  </si>
  <si>
    <t>Business Cell 'I-phone' 2 yr plan Plus Bus.APPs</t>
  </si>
  <si>
    <r>
      <t xml:space="preserve">Daily Driver Pic-up </t>
    </r>
    <r>
      <rPr>
        <sz val="8"/>
        <color indexed="8"/>
        <rFont val="Arial"/>
        <family val="2"/>
      </rPr>
      <t>Repaired Auto Trans(has new engine)</t>
    </r>
  </si>
  <si>
    <t>Website Marketing Decal</t>
  </si>
  <si>
    <t>Travel to S.E.Michigan from E.or S.</t>
  </si>
  <si>
    <t>Order # 1,2,3 &amp; 4 Alloy Molding Tool(s) $ 6/6/11</t>
  </si>
  <si>
    <r>
      <t>100 Sample Distribution Units** (</t>
    </r>
    <r>
      <rPr>
        <sz val="8"/>
        <color indexed="8"/>
        <rFont val="Arial"/>
        <family val="2"/>
      </rPr>
      <t xml:space="preserve">incl </t>
    </r>
    <r>
      <rPr>
        <sz val="10"/>
        <color indexed="8"/>
        <rFont val="Arial"/>
        <family val="2"/>
      </rPr>
      <t>12%</t>
    </r>
    <r>
      <rPr>
        <sz val="8"/>
        <color indexed="8"/>
        <rFont val="Arial"/>
        <family val="2"/>
      </rPr>
      <t xml:space="preserve"> increase)</t>
    </r>
  </si>
  <si>
    <r>
      <t xml:space="preserve">Order </t>
    </r>
    <r>
      <rPr>
        <sz val="9"/>
        <color indexed="8"/>
        <rFont val="Arial"/>
        <family val="2"/>
      </rPr>
      <t>min.</t>
    </r>
    <r>
      <rPr>
        <sz val="11"/>
        <color indexed="8"/>
        <rFont val="Arial"/>
        <family val="2"/>
      </rPr>
      <t>1000 Sewing Patterns + Shipped</t>
    </r>
  </si>
  <si>
    <r>
      <t xml:space="preserve">Sewing Pattern Digitized      </t>
    </r>
    <r>
      <rPr>
        <sz val="8"/>
        <color indexed="8"/>
        <rFont val="Arial"/>
        <family val="2"/>
      </rPr>
      <t>(Bal. due before printing)</t>
    </r>
  </si>
  <si>
    <r>
      <t xml:space="preserve">D-I-Y Kit               </t>
    </r>
    <r>
      <rPr>
        <sz val="12"/>
        <color indexed="8"/>
        <rFont val="Arial"/>
        <family val="2"/>
      </rPr>
      <t xml:space="preserve"> </t>
    </r>
    <r>
      <rPr>
        <sz val="10"/>
        <color indexed="8"/>
        <rFont val="Arial"/>
        <family val="2"/>
      </rPr>
      <t>Retail</t>
    </r>
    <r>
      <rPr>
        <b/>
        <sz val="11"/>
        <color indexed="8"/>
        <rFont val="Arial"/>
        <family val="2"/>
      </rPr>
      <t xml:space="preserve"> </t>
    </r>
    <r>
      <rPr>
        <sz val="11"/>
        <color indexed="8"/>
        <rFont val="Arial"/>
        <family val="2"/>
      </rPr>
      <t xml:space="preserve">$ 039.95 </t>
    </r>
    <r>
      <rPr>
        <sz val="9"/>
        <color indexed="8"/>
        <rFont val="Arial"/>
        <family val="2"/>
      </rPr>
      <t>each  Retail &amp; Direct</t>
    </r>
  </si>
  <si>
    <r>
      <t xml:space="preserve">D-I-Y Kit         </t>
    </r>
    <r>
      <rPr>
        <sz val="9"/>
        <color indexed="8"/>
        <rFont val="Arial"/>
        <family val="2"/>
      </rPr>
      <t>Wholesale</t>
    </r>
    <r>
      <rPr>
        <sz val="11"/>
        <color indexed="8"/>
        <rFont val="Arial"/>
        <family val="2"/>
      </rPr>
      <t xml:space="preserve">  $479.28 </t>
    </r>
    <r>
      <rPr>
        <sz val="9"/>
        <color indexed="8"/>
        <rFont val="Arial"/>
        <family val="2"/>
      </rPr>
      <t>per 2 dz. Gaylord box</t>
    </r>
  </si>
  <si>
    <t>Combine 3 Websites &amp; Setup for E-comrce</t>
  </si>
  <si>
    <r>
      <t>S</t>
    </r>
    <r>
      <rPr>
        <sz val="8"/>
        <color indexed="8"/>
        <rFont val="Arial"/>
        <family val="2"/>
      </rPr>
      <t>earch</t>
    </r>
    <r>
      <rPr>
        <sz val="11"/>
        <color indexed="8"/>
        <rFont val="Arial"/>
        <family val="2"/>
      </rPr>
      <t>E</t>
    </r>
    <r>
      <rPr>
        <sz val="8"/>
        <color indexed="8"/>
        <rFont val="Arial"/>
        <family val="2"/>
      </rPr>
      <t>ngine</t>
    </r>
    <r>
      <rPr>
        <sz val="11"/>
        <color indexed="8"/>
        <rFont val="Arial"/>
        <family val="2"/>
      </rPr>
      <t>O</t>
    </r>
    <r>
      <rPr>
        <sz val="8"/>
        <color indexed="8"/>
        <rFont val="Arial"/>
        <family val="2"/>
      </rPr>
      <t>ptimi</t>
    </r>
    <r>
      <rPr>
        <sz val="11"/>
        <color indexed="8"/>
        <rFont val="Arial"/>
        <family val="2"/>
      </rPr>
      <t xml:space="preserve"> </t>
    </r>
    <r>
      <rPr>
        <sz val="8"/>
        <color indexed="8"/>
        <rFont val="Arial"/>
        <family val="2"/>
      </rPr>
      <t xml:space="preserve">&amp; </t>
    </r>
    <r>
      <rPr>
        <sz val="11"/>
        <color indexed="8"/>
        <rFont val="Arial"/>
        <family val="2"/>
      </rPr>
      <t>P</t>
    </r>
    <r>
      <rPr>
        <sz val="8"/>
        <color indexed="8"/>
        <rFont val="Arial"/>
        <family val="2"/>
      </rPr>
      <t>ay</t>
    </r>
    <r>
      <rPr>
        <sz val="11"/>
        <color indexed="8"/>
        <rFont val="Arial"/>
        <family val="2"/>
      </rPr>
      <t>P</t>
    </r>
    <r>
      <rPr>
        <sz val="8"/>
        <color indexed="8"/>
        <rFont val="Arial"/>
        <family val="2"/>
      </rPr>
      <t>er</t>
    </r>
    <r>
      <rPr>
        <sz val="11"/>
        <color indexed="8"/>
        <rFont val="Arial"/>
        <family val="2"/>
      </rPr>
      <t>C</t>
    </r>
    <r>
      <rPr>
        <sz val="8"/>
        <color indexed="8"/>
        <rFont val="Arial"/>
        <family val="2"/>
      </rPr>
      <t>lick</t>
    </r>
    <r>
      <rPr>
        <sz val="11"/>
        <color indexed="8"/>
        <rFont val="Arial"/>
        <family val="2"/>
      </rPr>
      <t xml:space="preserve"> </t>
    </r>
    <r>
      <rPr>
        <sz val="10"/>
        <color indexed="8"/>
        <rFont val="Arial"/>
        <family val="2"/>
      </rPr>
      <t>Mktg Services</t>
    </r>
    <r>
      <rPr>
        <sz val="11"/>
        <color indexed="8"/>
        <rFont val="Arial"/>
        <family val="2"/>
      </rPr>
      <t xml:space="preserve">  </t>
    </r>
  </si>
  <si>
    <r>
      <rPr>
        <b/>
        <sz val="10"/>
        <color indexed="8"/>
        <rFont val="Calibri"/>
        <family val="2"/>
      </rPr>
      <t>S</t>
    </r>
    <r>
      <rPr>
        <sz val="10"/>
        <color indexed="8"/>
        <rFont val="Calibri"/>
        <family val="2"/>
      </rPr>
      <t>earch</t>
    </r>
    <r>
      <rPr>
        <b/>
        <sz val="10"/>
        <color indexed="8"/>
        <rFont val="Calibri"/>
        <family val="2"/>
      </rPr>
      <t>E</t>
    </r>
    <r>
      <rPr>
        <sz val="10"/>
        <color indexed="8"/>
        <rFont val="Calibri"/>
        <family val="2"/>
      </rPr>
      <t>ngine</t>
    </r>
    <r>
      <rPr>
        <b/>
        <sz val="10"/>
        <color indexed="8"/>
        <rFont val="Calibri"/>
        <family val="2"/>
      </rPr>
      <t>O</t>
    </r>
    <r>
      <rPr>
        <sz val="10"/>
        <color indexed="8"/>
        <rFont val="Calibri"/>
        <family val="2"/>
      </rPr>
      <t xml:space="preserve">ptimi &amp; </t>
    </r>
    <r>
      <rPr>
        <b/>
        <sz val="10"/>
        <color indexed="8"/>
        <rFont val="Calibri"/>
        <family val="2"/>
      </rPr>
      <t>P</t>
    </r>
    <r>
      <rPr>
        <sz val="10"/>
        <color indexed="8"/>
        <rFont val="Calibri"/>
        <family val="2"/>
      </rPr>
      <t>ay</t>
    </r>
    <r>
      <rPr>
        <b/>
        <sz val="10"/>
        <color indexed="8"/>
        <rFont val="Calibri"/>
        <family val="2"/>
      </rPr>
      <t>P</t>
    </r>
    <r>
      <rPr>
        <sz val="10"/>
        <color indexed="8"/>
        <rFont val="Calibri"/>
        <family val="2"/>
      </rPr>
      <t>er</t>
    </r>
    <r>
      <rPr>
        <b/>
        <sz val="10"/>
        <color indexed="8"/>
        <rFont val="Calibri"/>
        <family val="2"/>
      </rPr>
      <t>C</t>
    </r>
    <r>
      <rPr>
        <sz val="10"/>
        <color indexed="8"/>
        <rFont val="Calibri"/>
        <family val="2"/>
      </rPr>
      <t xml:space="preserve">lick Mktg Services  </t>
    </r>
  </si>
  <si>
    <t>ea.$6,000.00</t>
  </si>
  <si>
    <r>
      <t>2</t>
    </r>
    <r>
      <rPr>
        <sz val="8"/>
        <rFont val="Arial"/>
        <family val="2"/>
      </rPr>
      <t>nd</t>
    </r>
    <r>
      <rPr>
        <sz val="11"/>
        <rFont val="Arial"/>
        <family val="2"/>
      </rPr>
      <t xml:space="preserve"> $6,000.00</t>
    </r>
  </si>
  <si>
    <r>
      <t>3</t>
    </r>
    <r>
      <rPr>
        <sz val="9"/>
        <rFont val="Arial"/>
        <family val="2"/>
      </rPr>
      <t>rd</t>
    </r>
    <r>
      <rPr>
        <sz val="11"/>
        <rFont val="Arial"/>
        <family val="2"/>
      </rPr>
      <t xml:space="preserve"> $6,500.</t>
    </r>
  </si>
  <si>
    <t>Purchase Mail Progrm &amp; postage Printer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</si>
</sst>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s>
  <fonts count="90">
    <font>
      <sz val="11"/>
      <color theme="1"/>
      <name val="Calibri"/>
      <family val="2"/>
    </font>
    <font>
      <sz val="11"/>
      <color indexed="8"/>
      <name val="Calibri"/>
      <family val="2"/>
    </font>
    <font>
      <sz val="11"/>
      <color indexed="8"/>
      <name val="Arial"/>
      <family val="2"/>
    </font>
    <font>
      <sz val="10"/>
      <color indexed="8"/>
      <name val="Arial"/>
      <family val="2"/>
    </font>
    <font>
      <b/>
      <sz val="11"/>
      <color indexed="8"/>
      <name val="Arial"/>
      <family val="2"/>
    </font>
    <font>
      <sz val="14"/>
      <color indexed="8"/>
      <name val="Arial"/>
      <family val="2"/>
    </font>
    <font>
      <sz val="8"/>
      <color indexed="8"/>
      <name val="Arial"/>
      <family val="2"/>
    </font>
    <font>
      <sz val="10"/>
      <name val="Arial"/>
      <family val="2"/>
    </font>
    <font>
      <b/>
      <sz val="10"/>
      <name val="Arial"/>
      <family val="2"/>
    </font>
    <font>
      <sz val="11"/>
      <name val="Arial"/>
      <family val="2"/>
    </font>
    <font>
      <sz val="9"/>
      <color indexed="8"/>
      <name val="Arial"/>
      <family val="2"/>
    </font>
    <font>
      <b/>
      <sz val="10"/>
      <color indexed="8"/>
      <name val="Arial"/>
      <family val="2"/>
    </font>
    <font>
      <b/>
      <sz val="9"/>
      <color indexed="8"/>
      <name val="Arial"/>
      <family val="2"/>
    </font>
    <font>
      <b/>
      <sz val="14"/>
      <color indexed="8"/>
      <name val="Calibri"/>
      <family val="2"/>
    </font>
    <font>
      <b/>
      <sz val="12"/>
      <color indexed="8"/>
      <name val="Calibri"/>
      <family val="2"/>
    </font>
    <font>
      <sz val="12"/>
      <color indexed="8"/>
      <name val="Calibri"/>
      <family val="2"/>
    </font>
    <font>
      <b/>
      <sz val="11"/>
      <color indexed="8"/>
      <name val="Calibri"/>
      <family val="2"/>
    </font>
    <font>
      <sz val="14"/>
      <color indexed="8"/>
      <name val="Calibri"/>
      <family val="2"/>
    </font>
    <font>
      <i/>
      <sz val="11"/>
      <color indexed="8"/>
      <name val="Calibri"/>
      <family val="2"/>
    </font>
    <font>
      <sz val="10"/>
      <color indexed="8"/>
      <name val="Calibri"/>
      <family val="2"/>
    </font>
    <font>
      <vertAlign val="superscript"/>
      <sz val="10"/>
      <color indexed="8"/>
      <name val="Calibri"/>
      <family val="2"/>
    </font>
    <font>
      <sz val="11"/>
      <name val="Calibri"/>
      <family val="2"/>
    </font>
    <font>
      <sz val="9"/>
      <color indexed="8"/>
      <name val="Calibri"/>
      <family val="2"/>
    </font>
    <font>
      <i/>
      <sz val="9"/>
      <color indexed="8"/>
      <name val="Calibri"/>
      <family val="2"/>
    </font>
    <font>
      <b/>
      <i/>
      <sz val="11"/>
      <color indexed="8"/>
      <name val="Calibri"/>
      <family val="2"/>
    </font>
    <font>
      <sz val="10"/>
      <name val="Courier"/>
      <family val="3"/>
    </font>
    <font>
      <sz val="8"/>
      <name val="Tahoma"/>
      <family val="2"/>
    </font>
    <font>
      <b/>
      <sz val="8"/>
      <name val="Tahoma"/>
      <family val="2"/>
    </font>
    <font>
      <i/>
      <sz val="9"/>
      <color indexed="8"/>
      <name val="Arial"/>
      <family val="2"/>
    </font>
    <font>
      <sz val="10"/>
      <name val="Calibri"/>
      <family val="2"/>
    </font>
    <font>
      <b/>
      <sz val="9"/>
      <name val="Arial"/>
      <family val="2"/>
    </font>
    <font>
      <b/>
      <sz val="10"/>
      <name val="Calibri"/>
      <family val="2"/>
    </font>
    <font>
      <b/>
      <sz val="12"/>
      <name val="Calibri"/>
      <family val="2"/>
    </font>
    <font>
      <b/>
      <i/>
      <sz val="10"/>
      <color indexed="8"/>
      <name val="Arial"/>
      <family val="2"/>
    </font>
    <font>
      <b/>
      <i/>
      <sz val="9"/>
      <color indexed="8"/>
      <name val="Arial"/>
      <family val="2"/>
    </font>
    <font>
      <i/>
      <sz val="11"/>
      <color indexed="8"/>
      <name val="Arial"/>
      <family val="2"/>
    </font>
    <font>
      <b/>
      <i/>
      <sz val="11"/>
      <color indexed="8"/>
      <name val="Arial"/>
      <family val="2"/>
    </font>
    <font>
      <sz val="9"/>
      <name val="Arial"/>
      <family val="2"/>
    </font>
    <font>
      <sz val="8"/>
      <name val="Arial"/>
      <family val="2"/>
    </font>
    <font>
      <b/>
      <sz val="8"/>
      <name val="Arial"/>
      <family val="2"/>
    </font>
    <font>
      <b/>
      <sz val="11"/>
      <name val="Arial"/>
      <family val="2"/>
    </font>
    <font>
      <b/>
      <sz val="8"/>
      <color indexed="8"/>
      <name val="Arial"/>
      <family val="2"/>
    </font>
    <font>
      <b/>
      <sz val="10"/>
      <name val="Courier"/>
      <family val="3"/>
    </font>
    <font>
      <b/>
      <sz val="10"/>
      <color indexed="8"/>
      <name val="Calibri"/>
      <family val="2"/>
    </font>
    <font>
      <sz val="8"/>
      <color indexed="8"/>
      <name val="Calibri"/>
      <family val="2"/>
    </font>
    <font>
      <sz val="11"/>
      <color indexed="8"/>
      <name val="Courier"/>
      <family val="3"/>
    </font>
    <font>
      <sz val="11"/>
      <name val="Courier"/>
      <family val="3"/>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10"/>
      <name val="Arial"/>
      <family val="2"/>
    </font>
    <font>
      <sz val="10.5"/>
      <color indexed="8"/>
      <name val="Courier"/>
      <family val="3"/>
    </font>
    <font>
      <sz val="10.5"/>
      <color indexed="8"/>
      <name val="Calibri"/>
      <family val="0"/>
    </font>
    <font>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1"/>
      <color rgb="FFFF0000"/>
      <name val="Arial"/>
      <family val="2"/>
    </font>
    <font>
      <b/>
      <sz val="12"/>
      <color rgb="FF000000"/>
      <name val="Calibri"/>
      <family val="2"/>
    </font>
    <font>
      <b/>
      <sz val="11"/>
      <color rgb="FF000000"/>
      <name val="Calibri"/>
      <family val="2"/>
    </font>
    <font>
      <b/>
      <sz val="10"/>
      <color theme="1"/>
      <name val="Calibri"/>
      <family val="2"/>
    </font>
    <font>
      <sz val="10.5"/>
      <color rgb="FF000000"/>
      <name val="Courier"/>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style="thin"/>
      <right style="thin"/>
      <top style="thin"/>
      <bottom style="thin"/>
    </border>
    <border>
      <left/>
      <right/>
      <top/>
      <bottom style="thin"/>
    </border>
    <border>
      <left/>
      <right/>
      <top style="thin"/>
      <bottom style="thin"/>
    </border>
    <border>
      <left/>
      <right style="thin"/>
      <top/>
      <bottom/>
    </border>
    <border>
      <left/>
      <right style="thin"/>
      <top/>
      <bottom style="thin"/>
    </border>
    <border>
      <left/>
      <right style="thin"/>
      <top style="thin"/>
      <bottom style="thin"/>
    </border>
    <border>
      <left style="thin"/>
      <right/>
      <top/>
      <bottom/>
    </border>
    <border>
      <left style="thin"/>
      <right/>
      <top/>
      <bottom style="thin"/>
    </border>
    <border>
      <left style="thin"/>
      <right/>
      <top style="thin"/>
      <bottom style="thin"/>
    </border>
    <border>
      <left/>
      <right/>
      <top style="double"/>
      <bottom style="double"/>
    </border>
    <border>
      <left/>
      <right/>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25" fillId="0" borderId="0">
      <alignment/>
      <protection/>
    </xf>
    <xf numFmtId="44" fontId="25" fillId="0" borderId="0" applyProtection="0">
      <alignment/>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53">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xf>
    <xf numFmtId="0" fontId="3" fillId="0" borderId="0" xfId="0" applyFont="1" applyAlignment="1">
      <alignment horizontal="left"/>
    </xf>
    <xf numFmtId="0" fontId="2" fillId="0" borderId="0" xfId="0" applyFont="1" applyAlignment="1">
      <alignment horizontal="left"/>
    </xf>
    <xf numFmtId="0" fontId="4" fillId="0" borderId="0" xfId="0" applyFont="1" applyAlignment="1">
      <alignment/>
    </xf>
    <xf numFmtId="164" fontId="4" fillId="0" borderId="0" xfId="0" applyNumberFormat="1" applyFont="1" applyAlignment="1">
      <alignment horizontal="center"/>
    </xf>
    <xf numFmtId="0" fontId="4"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164" fontId="7" fillId="0" borderId="0" xfId="46" applyNumberFormat="1" applyFont="1" applyAlignment="1">
      <alignment horizontal="center"/>
    </xf>
    <xf numFmtId="0" fontId="8" fillId="0" borderId="0" xfId="0" applyFont="1" applyAlignment="1">
      <alignment horizontal="center"/>
    </xf>
    <xf numFmtId="0" fontId="9" fillId="0" borderId="0" xfId="0" applyFont="1" applyAlignment="1">
      <alignment horizontal="left"/>
    </xf>
    <xf numFmtId="8" fontId="9" fillId="0" borderId="0" xfId="0" applyNumberFormat="1" applyFont="1" applyAlignment="1">
      <alignment horizontal="right"/>
    </xf>
    <xf numFmtId="6" fontId="9" fillId="0" borderId="0" xfId="0" applyNumberFormat="1" applyFont="1" applyAlignment="1">
      <alignment horizontal="right"/>
    </xf>
    <xf numFmtId="164" fontId="2" fillId="0" borderId="0" xfId="0" applyNumberFormat="1" applyFont="1" applyAlignment="1">
      <alignment/>
    </xf>
    <xf numFmtId="8" fontId="2" fillId="0" borderId="0" xfId="0" applyNumberFormat="1" applyFont="1" applyAlignment="1">
      <alignment/>
    </xf>
    <xf numFmtId="0" fontId="2" fillId="0" borderId="0" xfId="0" applyFont="1" applyAlignment="1">
      <alignment horizontal="right"/>
    </xf>
    <xf numFmtId="164" fontId="2" fillId="0" borderId="0" xfId="0" applyNumberFormat="1" applyFont="1" applyAlignment="1">
      <alignment horizontal="right"/>
    </xf>
    <xf numFmtId="8" fontId="2" fillId="0" borderId="0" xfId="0" applyNumberFormat="1" applyFont="1" applyAlignment="1">
      <alignment horizontal="right"/>
    </xf>
    <xf numFmtId="6" fontId="2" fillId="0" borderId="0" xfId="0" applyNumberFormat="1" applyFont="1" applyAlignment="1">
      <alignment/>
    </xf>
    <xf numFmtId="0" fontId="8" fillId="0" borderId="0" xfId="0" applyFont="1" applyAlignment="1">
      <alignment/>
    </xf>
    <xf numFmtId="164" fontId="4" fillId="0" borderId="0" xfId="0" applyNumberFormat="1" applyFont="1" applyAlignment="1">
      <alignment/>
    </xf>
    <xf numFmtId="164" fontId="4" fillId="0" borderId="0" xfId="0" applyNumberFormat="1" applyFont="1" applyAlignment="1">
      <alignment horizontal="right"/>
    </xf>
    <xf numFmtId="0" fontId="10" fillId="0" borderId="0" xfId="0" applyFont="1" applyAlignment="1">
      <alignment/>
    </xf>
    <xf numFmtId="164" fontId="10" fillId="0" borderId="0" xfId="0" applyNumberFormat="1" applyFont="1" applyAlignment="1">
      <alignment horizontal="center"/>
    </xf>
    <xf numFmtId="0" fontId="10" fillId="0" borderId="0" xfId="0" applyFont="1" applyAlignment="1">
      <alignment horizontal="center"/>
    </xf>
    <xf numFmtId="0" fontId="11" fillId="0" borderId="0" xfId="0" applyFont="1" applyAlignment="1">
      <alignment horizontal="center"/>
    </xf>
    <xf numFmtId="164" fontId="11" fillId="0" borderId="0" xfId="0" applyNumberFormat="1" applyFont="1" applyAlignment="1">
      <alignment horizontal="center"/>
    </xf>
    <xf numFmtId="0" fontId="12" fillId="0" borderId="0" xfId="0" applyFont="1" applyAlignment="1">
      <alignment/>
    </xf>
    <xf numFmtId="0" fontId="4" fillId="0" borderId="0" xfId="0" applyFont="1" applyAlignment="1">
      <alignment/>
    </xf>
    <xf numFmtId="164" fontId="2" fillId="0" borderId="0" xfId="0" applyNumberFormat="1" applyFont="1" applyAlignment="1">
      <alignment horizontal="center"/>
    </xf>
    <xf numFmtId="0" fontId="12" fillId="0" borderId="0" xfId="0" applyFont="1" applyAlignment="1">
      <alignment/>
    </xf>
    <xf numFmtId="8" fontId="12" fillId="0" borderId="0" xfId="0" applyNumberFormat="1" applyFont="1" applyAlignment="1">
      <alignment horizontal="center"/>
    </xf>
    <xf numFmtId="0" fontId="12" fillId="0" borderId="0" xfId="0" applyFont="1" applyAlignment="1">
      <alignment horizontal="center"/>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0" fillId="0" borderId="0" xfId="0" applyAlignment="1" quotePrefix="1">
      <alignment/>
    </xf>
    <xf numFmtId="6" fontId="0" fillId="0" borderId="0" xfId="0" applyNumberFormat="1" applyAlignment="1">
      <alignment/>
    </xf>
    <xf numFmtId="8" fontId="0" fillId="0" borderId="0" xfId="0" applyNumberFormat="1" applyAlignment="1">
      <alignment/>
    </xf>
    <xf numFmtId="8" fontId="16" fillId="0" borderId="0" xfId="0" applyNumberFormat="1" applyFont="1" applyAlignment="1">
      <alignment/>
    </xf>
    <xf numFmtId="0" fontId="18" fillId="0" borderId="0" xfId="0" applyFont="1" applyAlignment="1">
      <alignment/>
    </xf>
    <xf numFmtId="0" fontId="19" fillId="0" borderId="0" xfId="0" applyFont="1" applyAlignment="1">
      <alignment/>
    </xf>
    <xf numFmtId="0" fontId="21" fillId="0" borderId="0" xfId="0" applyFont="1" applyAlignment="1">
      <alignment/>
    </xf>
    <xf numFmtId="8" fontId="22" fillId="0" borderId="0" xfId="0" applyNumberFormat="1" applyFont="1" applyAlignment="1">
      <alignment/>
    </xf>
    <xf numFmtId="8" fontId="23" fillId="0" borderId="0" xfId="0" applyNumberFormat="1" applyFont="1" applyAlignment="1">
      <alignment/>
    </xf>
    <xf numFmtId="8" fontId="24" fillId="0" borderId="0" xfId="0" applyNumberFormat="1" applyFont="1" applyAlignment="1">
      <alignment/>
    </xf>
    <xf numFmtId="0" fontId="25" fillId="0" borderId="0" xfId="56">
      <alignment/>
      <protection/>
    </xf>
    <xf numFmtId="0" fontId="25" fillId="0" borderId="0" xfId="56" applyAlignment="1" applyProtection="1">
      <alignment horizontal="left"/>
      <protection/>
    </xf>
    <xf numFmtId="0" fontId="25" fillId="0" borderId="0" xfId="56" applyAlignment="1" applyProtection="1">
      <alignment horizontal="center"/>
      <protection/>
    </xf>
    <xf numFmtId="39" fontId="7" fillId="0" borderId="0" xfId="57" applyNumberFormat="1" applyFont="1" applyAlignment="1" applyProtection="1">
      <alignment horizontal="right"/>
      <protection/>
    </xf>
    <xf numFmtId="44" fontId="25" fillId="0" borderId="0" xfId="57">
      <alignment/>
    </xf>
    <xf numFmtId="39" fontId="25" fillId="0" borderId="0" xfId="57" applyNumberFormat="1" applyProtection="1">
      <alignment/>
      <protection/>
    </xf>
    <xf numFmtId="39" fontId="25" fillId="0" borderId="0" xfId="57" applyNumberFormat="1" applyAlignment="1" applyProtection="1">
      <alignment horizontal="center"/>
      <protection/>
    </xf>
    <xf numFmtId="39" fontId="25" fillId="0" borderId="0" xfId="57" applyNumberFormat="1" applyAlignment="1" applyProtection="1">
      <alignment horizontal="left"/>
      <protection/>
    </xf>
    <xf numFmtId="39" fontId="25" fillId="0" borderId="0" xfId="57" applyNumberFormat="1" applyAlignment="1" applyProtection="1">
      <alignment horizontal="right"/>
      <protection/>
    </xf>
    <xf numFmtId="7" fontId="25" fillId="0" borderId="0" xfId="57" applyNumberFormat="1" applyProtection="1">
      <alignment/>
      <protection/>
    </xf>
    <xf numFmtId="39" fontId="25" fillId="0" borderId="0" xfId="57" applyNumberFormat="1" applyFill="1" applyBorder="1" applyAlignment="1" applyProtection="1">
      <alignment/>
      <protection/>
    </xf>
    <xf numFmtId="44" fontId="25" fillId="0" borderId="0" xfId="57" applyAlignment="1" applyProtection="1">
      <alignment horizontal="right"/>
      <protection/>
    </xf>
    <xf numFmtId="44" fontId="25" fillId="0" borderId="0" xfId="57" applyAlignment="1" applyProtection="1">
      <alignment/>
      <protection/>
    </xf>
    <xf numFmtId="39" fontId="25" fillId="0" borderId="10" xfId="57" applyNumberFormat="1" applyFill="1" applyBorder="1" applyAlignment="1" applyProtection="1">
      <alignment/>
      <protection/>
    </xf>
    <xf numFmtId="44" fontId="25" fillId="0" borderId="0" xfId="57" applyAlignment="1" applyProtection="1">
      <alignment horizontal="center"/>
      <protection/>
    </xf>
    <xf numFmtId="0" fontId="81" fillId="0" borderId="0" xfId="0" applyFont="1" applyAlignment="1">
      <alignment horizontal="center"/>
    </xf>
    <xf numFmtId="0" fontId="16" fillId="0" borderId="0" xfId="0" applyFont="1" applyAlignment="1">
      <alignment horizontal="center"/>
    </xf>
    <xf numFmtId="8" fontId="10" fillId="0" borderId="0" xfId="0" applyNumberFormat="1" applyFont="1" applyAlignment="1">
      <alignment/>
    </xf>
    <xf numFmtId="8" fontId="28" fillId="0" borderId="0" xfId="0" applyNumberFormat="1" applyFont="1" applyAlignment="1">
      <alignment/>
    </xf>
    <xf numFmtId="8" fontId="4" fillId="0" borderId="0" xfId="0" applyNumberFormat="1" applyFont="1" applyAlignment="1">
      <alignment/>
    </xf>
    <xf numFmtId="0" fontId="7" fillId="0" borderId="0" xfId="0" applyFont="1" applyAlignment="1">
      <alignment/>
    </xf>
    <xf numFmtId="0" fontId="29" fillId="0" borderId="0" xfId="0" applyFont="1" applyAlignment="1">
      <alignment/>
    </xf>
    <xf numFmtId="0" fontId="83" fillId="0" borderId="0" xfId="0" applyFont="1" applyAlignment="1">
      <alignment/>
    </xf>
    <xf numFmtId="0" fontId="31" fillId="0" borderId="0" xfId="0" applyFont="1" applyAlignment="1">
      <alignment/>
    </xf>
    <xf numFmtId="8" fontId="81" fillId="0" borderId="0" xfId="0" applyNumberFormat="1" applyFont="1" applyAlignment="1">
      <alignment/>
    </xf>
    <xf numFmtId="0" fontId="33" fillId="0" borderId="0" xfId="0" applyFont="1" applyAlignment="1">
      <alignment horizontal="center"/>
    </xf>
    <xf numFmtId="4" fontId="33" fillId="0" borderId="0" xfId="0" applyNumberFormat="1" applyFont="1" applyAlignment="1">
      <alignment/>
    </xf>
    <xf numFmtId="8" fontId="34" fillId="0" borderId="0" xfId="0" applyNumberFormat="1" applyFont="1" applyAlignment="1">
      <alignment horizontal="center"/>
    </xf>
    <xf numFmtId="0" fontId="35" fillId="0" borderId="0" xfId="0" applyFont="1" applyAlignment="1">
      <alignment/>
    </xf>
    <xf numFmtId="0" fontId="34" fillId="0" borderId="0" xfId="0" applyFont="1" applyAlignment="1">
      <alignment/>
    </xf>
    <xf numFmtId="0" fontId="36" fillId="0" borderId="0" xfId="0" applyFont="1" applyAlignment="1">
      <alignment horizontal="center"/>
    </xf>
    <xf numFmtId="0" fontId="28" fillId="0" borderId="0" xfId="0" applyFont="1" applyAlignment="1">
      <alignment/>
    </xf>
    <xf numFmtId="0" fontId="35" fillId="0" borderId="0" xfId="0" applyFont="1" applyAlignment="1">
      <alignment horizontal="center"/>
    </xf>
    <xf numFmtId="0" fontId="36" fillId="0" borderId="0" xfId="0" applyFont="1" applyAlignment="1">
      <alignment/>
    </xf>
    <xf numFmtId="164" fontId="37" fillId="0" borderId="0" xfId="46" applyNumberFormat="1" applyFont="1" applyAlignment="1">
      <alignment horizontal="center"/>
    </xf>
    <xf numFmtId="39" fontId="7" fillId="0" borderId="11" xfId="57" applyNumberFormat="1" applyFont="1" applyBorder="1" applyAlignment="1" applyProtection="1">
      <alignment horizontal="center"/>
      <protection/>
    </xf>
    <xf numFmtId="44" fontId="25" fillId="0" borderId="0" xfId="57" applyAlignment="1">
      <alignment horizontal="center"/>
    </xf>
    <xf numFmtId="0" fontId="84" fillId="0" borderId="0" xfId="0" applyFont="1" applyBorder="1" applyAlignment="1">
      <alignment horizontal="left" wrapText="1"/>
    </xf>
    <xf numFmtId="0" fontId="2" fillId="0" borderId="0" xfId="0" applyFont="1" applyBorder="1" applyAlignment="1">
      <alignment/>
    </xf>
    <xf numFmtId="0" fontId="85" fillId="0" borderId="0" xfId="0" applyFont="1" applyAlignment="1">
      <alignment/>
    </xf>
    <xf numFmtId="0" fontId="11" fillId="0" borderId="0" xfId="0" applyFont="1" applyAlignment="1">
      <alignment horizontal="left"/>
    </xf>
    <xf numFmtId="164" fontId="12" fillId="0" borderId="0" xfId="0" applyNumberFormat="1" applyFont="1" applyAlignment="1">
      <alignment horizontal="center"/>
    </xf>
    <xf numFmtId="8" fontId="9" fillId="0" borderId="0" xfId="0" applyNumberFormat="1" applyFont="1" applyAlignment="1">
      <alignment/>
    </xf>
    <xf numFmtId="0" fontId="9" fillId="0" borderId="0" xfId="0" applyFont="1" applyAlignment="1">
      <alignment/>
    </xf>
    <xf numFmtId="164" fontId="9" fillId="0" borderId="0" xfId="0" applyNumberFormat="1" applyFont="1" applyAlignment="1">
      <alignment/>
    </xf>
    <xf numFmtId="0" fontId="9" fillId="0" borderId="0" xfId="0" applyFont="1" applyAlignment="1">
      <alignment horizontal="right"/>
    </xf>
    <xf numFmtId="164" fontId="9" fillId="0" borderId="0" xfId="0" applyNumberFormat="1" applyFont="1" applyAlignment="1">
      <alignment horizontal="right"/>
    </xf>
    <xf numFmtId="6" fontId="9" fillId="0" borderId="0" xfId="0" applyNumberFormat="1" applyFont="1" applyAlignment="1">
      <alignment/>
    </xf>
    <xf numFmtId="8" fontId="9" fillId="0" borderId="0" xfId="0" applyNumberFormat="1" applyFont="1" applyAlignment="1">
      <alignment/>
    </xf>
    <xf numFmtId="0" fontId="34" fillId="0" borderId="0" xfId="0" applyFont="1" applyAlignment="1" quotePrefix="1">
      <alignment horizontal="right"/>
    </xf>
    <xf numFmtId="8" fontId="41" fillId="0" borderId="0" xfId="0" applyNumberFormat="1" applyFont="1" applyAlignment="1">
      <alignment horizontal="center"/>
    </xf>
    <xf numFmtId="3" fontId="25" fillId="0" borderId="0" xfId="56" applyNumberFormat="1" applyAlignment="1" applyProtection="1">
      <alignment horizontal="left"/>
      <protection/>
    </xf>
    <xf numFmtId="3" fontId="25" fillId="0" borderId="0" xfId="56" applyNumberFormat="1" applyProtection="1">
      <alignment/>
      <protection/>
    </xf>
    <xf numFmtId="3" fontId="25" fillId="0" borderId="12" xfId="56" applyNumberFormat="1" applyBorder="1" applyProtection="1">
      <alignment/>
      <protection/>
    </xf>
    <xf numFmtId="3" fontId="25" fillId="0" borderId="13" xfId="56" applyNumberFormat="1" applyBorder="1" applyProtection="1">
      <alignment/>
      <protection/>
    </xf>
    <xf numFmtId="3" fontId="25" fillId="0" borderId="0" xfId="56" applyNumberFormat="1">
      <alignment/>
      <protection/>
    </xf>
    <xf numFmtId="3" fontId="25" fillId="0" borderId="0" xfId="56" applyNumberFormat="1" applyBorder="1" applyProtection="1">
      <alignment/>
      <protection/>
    </xf>
    <xf numFmtId="165" fontId="25" fillId="0" borderId="0" xfId="56" applyNumberFormat="1" applyAlignment="1" applyProtection="1">
      <alignment horizontal="left"/>
      <protection/>
    </xf>
    <xf numFmtId="165" fontId="25" fillId="0" borderId="0" xfId="56" applyNumberFormat="1" applyProtection="1">
      <alignment/>
      <protection/>
    </xf>
    <xf numFmtId="165" fontId="25" fillId="0" borderId="0" xfId="56" applyNumberFormat="1">
      <alignment/>
      <protection/>
    </xf>
    <xf numFmtId="3" fontId="25" fillId="0" borderId="0" xfId="56" applyNumberFormat="1" applyBorder="1">
      <alignment/>
      <protection/>
    </xf>
    <xf numFmtId="165" fontId="25" fillId="0" borderId="14" xfId="56" applyNumberFormat="1" applyBorder="1">
      <alignment/>
      <protection/>
    </xf>
    <xf numFmtId="165" fontId="25" fillId="0" borderId="14" xfId="56" applyNumberFormat="1" applyBorder="1" applyProtection="1">
      <alignment/>
      <protection/>
    </xf>
    <xf numFmtId="165" fontId="25" fillId="0" borderId="15" xfId="56" applyNumberFormat="1" applyBorder="1" applyProtection="1">
      <alignment/>
      <protection/>
    </xf>
    <xf numFmtId="165" fontId="25" fillId="0" borderId="16" xfId="56" applyNumberFormat="1" applyBorder="1" applyProtection="1">
      <alignment/>
      <protection/>
    </xf>
    <xf numFmtId="3" fontId="25" fillId="0" borderId="0" xfId="56" applyNumberFormat="1" applyBorder="1" applyAlignment="1" applyProtection="1">
      <alignment horizontal="right"/>
      <protection/>
    </xf>
    <xf numFmtId="165" fontId="25" fillId="0" borderId="14" xfId="56" applyNumberFormat="1" applyBorder="1" applyAlignment="1" applyProtection="1">
      <alignment horizontal="right"/>
      <protection/>
    </xf>
    <xf numFmtId="3" fontId="25" fillId="0" borderId="17" xfId="56" applyNumberFormat="1" applyBorder="1">
      <alignment/>
      <protection/>
    </xf>
    <xf numFmtId="3" fontId="25" fillId="0" borderId="17" xfId="56" applyNumberFormat="1" applyBorder="1" applyProtection="1">
      <alignment/>
      <protection/>
    </xf>
    <xf numFmtId="3" fontId="25" fillId="0" borderId="18" xfId="56" applyNumberFormat="1" applyBorder="1" applyProtection="1">
      <alignment/>
      <protection/>
    </xf>
    <xf numFmtId="3" fontId="25" fillId="0" borderId="19" xfId="56" applyNumberFormat="1" applyBorder="1" applyProtection="1">
      <alignment/>
      <protection/>
    </xf>
    <xf numFmtId="3" fontId="25" fillId="0" borderId="17" xfId="56" applyNumberFormat="1" applyBorder="1" applyAlignment="1" applyProtection="1">
      <alignment horizontal="right"/>
      <protection/>
    </xf>
    <xf numFmtId="3" fontId="25" fillId="0" borderId="17" xfId="56" applyNumberFormat="1" applyBorder="1" applyAlignment="1" applyProtection="1">
      <alignment horizontal="left"/>
      <protection/>
    </xf>
    <xf numFmtId="44" fontId="25" fillId="0" borderId="0" xfId="57" applyNumberFormat="1" applyProtection="1">
      <alignment/>
      <protection/>
    </xf>
    <xf numFmtId="44" fontId="25" fillId="0" borderId="12" xfId="57" applyNumberFormat="1" applyBorder="1" applyProtection="1">
      <alignment/>
      <protection/>
    </xf>
    <xf numFmtId="44" fontId="25" fillId="0" borderId="10" xfId="57" applyNumberFormat="1" applyBorder="1" applyProtection="1">
      <alignment/>
      <protection/>
    </xf>
    <xf numFmtId="44" fontId="25" fillId="0" borderId="20" xfId="57" applyNumberFormat="1" applyBorder="1" applyProtection="1">
      <alignment/>
      <protection/>
    </xf>
    <xf numFmtId="44" fontId="25" fillId="0" borderId="21" xfId="57" applyBorder="1">
      <alignment/>
    </xf>
    <xf numFmtId="44" fontId="25" fillId="0" borderId="20" xfId="57" applyBorder="1">
      <alignment/>
    </xf>
    <xf numFmtId="39" fontId="25" fillId="0" borderId="0" xfId="57" applyNumberFormat="1" applyBorder="1" applyAlignment="1" applyProtection="1">
      <alignment horizontal="center"/>
      <protection/>
    </xf>
    <xf numFmtId="44" fontId="25" fillId="0" borderId="12" xfId="57" applyBorder="1">
      <alignment/>
    </xf>
    <xf numFmtId="6" fontId="25" fillId="0" borderId="0" xfId="57" applyNumberFormat="1">
      <alignment/>
    </xf>
    <xf numFmtId="8" fontId="4" fillId="0" borderId="0" xfId="0" applyNumberFormat="1" applyFont="1" applyAlignment="1">
      <alignment/>
    </xf>
    <xf numFmtId="0" fontId="86" fillId="0" borderId="0" xfId="0" applyFont="1" applyAlignment="1">
      <alignment/>
    </xf>
    <xf numFmtId="0" fontId="81" fillId="0" borderId="0" xfId="0" applyFont="1" applyAlignment="1">
      <alignment/>
    </xf>
    <xf numFmtId="0" fontId="87" fillId="0" borderId="0" xfId="0" applyFont="1" applyAlignment="1">
      <alignment/>
    </xf>
    <xf numFmtId="0" fontId="83" fillId="0" borderId="0" xfId="0" applyFont="1" applyAlignment="1">
      <alignment horizontal="left" vertical="center"/>
    </xf>
    <xf numFmtId="0" fontId="87" fillId="0" borderId="0" xfId="0" applyFont="1" applyAlignment="1">
      <alignment vertical="center"/>
    </xf>
    <xf numFmtId="0" fontId="0" fillId="0" borderId="0" xfId="0" applyAlignment="1">
      <alignment vertical="center"/>
    </xf>
    <xf numFmtId="0" fontId="87" fillId="0" borderId="0" xfId="0" applyFont="1" applyAlignment="1">
      <alignment horizontal="left" vertical="center"/>
    </xf>
    <xf numFmtId="164" fontId="45" fillId="0" borderId="0" xfId="0" applyNumberFormat="1" applyFont="1" applyAlignment="1">
      <alignment/>
    </xf>
    <xf numFmtId="8" fontId="25" fillId="0" borderId="0" xfId="57" applyNumberFormat="1">
      <alignment/>
    </xf>
    <xf numFmtId="0" fontId="0" fillId="0" borderId="0" xfId="0" applyAlignment="1">
      <alignment horizontal="center" vertical="center"/>
    </xf>
    <xf numFmtId="0" fontId="88" fillId="0" borderId="0" xfId="0" applyFont="1" applyAlignment="1">
      <alignment horizontal="right"/>
    </xf>
    <xf numFmtId="164" fontId="46" fillId="0" borderId="0" xfId="0" applyNumberFormat="1" applyFont="1" applyAlignment="1">
      <alignment/>
    </xf>
    <xf numFmtId="8" fontId="46" fillId="0" borderId="0" xfId="0" applyNumberFormat="1" applyFont="1" applyAlignment="1">
      <alignment/>
    </xf>
    <xf numFmtId="8" fontId="45" fillId="0" borderId="0" xfId="0" applyNumberFormat="1" applyFont="1" applyAlignment="1">
      <alignment/>
    </xf>
    <xf numFmtId="164" fontId="84" fillId="0" borderId="0" xfId="0" applyNumberFormat="1" applyFont="1" applyAlignment="1">
      <alignment/>
    </xf>
    <xf numFmtId="8" fontId="84" fillId="0" borderId="0" xfId="0" applyNumberFormat="1" applyFont="1" applyAlignment="1">
      <alignment horizontal="right"/>
    </xf>
    <xf numFmtId="0" fontId="42" fillId="0" borderId="12" xfId="56" applyNumberFormat="1" applyFont="1" applyBorder="1" applyAlignment="1" applyProtection="1">
      <alignment horizontal="center"/>
      <protection/>
    </xf>
    <xf numFmtId="0" fontId="42" fillId="0" borderId="15" xfId="56" applyNumberFormat="1" applyFont="1" applyBorder="1" applyAlignment="1" applyProtection="1">
      <alignment horizontal="center"/>
      <protection/>
    </xf>
    <xf numFmtId="0" fontId="42" fillId="0" borderId="18" xfId="56" applyNumberFormat="1" applyFont="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742950</xdr:colOff>
      <xdr:row>8</xdr:row>
      <xdr:rowOff>161925</xdr:rowOff>
    </xdr:from>
    <xdr:ext cx="180975" cy="266700"/>
    <xdr:sp fLocksText="0">
      <xdr:nvSpPr>
        <xdr:cNvPr id="1" name="TextBox 1"/>
        <xdr:cNvSpPr txBox="1">
          <a:spLocks noChangeArrowheads="1"/>
        </xdr:cNvSpPr>
      </xdr:nvSpPr>
      <xdr:spPr>
        <a:xfrm>
          <a:off x="9315450" y="15906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9</xdr:col>
      <xdr:colOff>742950</xdr:colOff>
      <xdr:row>8</xdr:row>
      <xdr:rowOff>161925</xdr:rowOff>
    </xdr:from>
    <xdr:ext cx="180975" cy="266700"/>
    <xdr:sp fLocksText="0">
      <xdr:nvSpPr>
        <xdr:cNvPr id="2" name="TextBox 5"/>
        <xdr:cNvSpPr txBox="1">
          <a:spLocks noChangeArrowheads="1"/>
        </xdr:cNvSpPr>
      </xdr:nvSpPr>
      <xdr:spPr>
        <a:xfrm>
          <a:off x="9315450" y="15906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9</xdr:col>
      <xdr:colOff>742950</xdr:colOff>
      <xdr:row>8</xdr:row>
      <xdr:rowOff>161925</xdr:rowOff>
    </xdr:from>
    <xdr:ext cx="180975" cy="266700"/>
    <xdr:sp fLocksText="0">
      <xdr:nvSpPr>
        <xdr:cNvPr id="3" name="TextBox 9"/>
        <xdr:cNvSpPr txBox="1">
          <a:spLocks noChangeArrowheads="1"/>
        </xdr:cNvSpPr>
      </xdr:nvSpPr>
      <xdr:spPr>
        <a:xfrm>
          <a:off x="9315450" y="15906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381000</xdr:colOff>
      <xdr:row>4</xdr:row>
      <xdr:rowOff>19050</xdr:rowOff>
    </xdr:from>
    <xdr:to>
      <xdr:col>17</xdr:col>
      <xdr:colOff>104775</xdr:colOff>
      <xdr:row>30</xdr:row>
      <xdr:rowOff>142875</xdr:rowOff>
    </xdr:to>
    <xdr:sp>
      <xdr:nvSpPr>
        <xdr:cNvPr id="1" name="TextBox 1"/>
        <xdr:cNvSpPr txBox="1">
          <a:spLocks noChangeArrowheads="1"/>
        </xdr:cNvSpPr>
      </xdr:nvSpPr>
      <xdr:spPr>
        <a:xfrm>
          <a:off x="8724900" y="781050"/>
          <a:ext cx="2143125" cy="5076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 01•ACCOUNTING</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02•</a:t>
          </a:r>
          <a:r>
            <a:rPr lang="en-US" cap="none" sz="1050" b="0" i="0" u="none" baseline="0">
              <a:solidFill>
                <a:srgbClr val="000000"/>
              </a:solidFill>
              <a:latin typeface="Calibri"/>
              <a:ea typeface="Calibri"/>
              <a:cs typeface="Calibri"/>
            </a:rPr>
            <a:t>ADVERTISING</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03•</a:t>
          </a:r>
          <a:r>
            <a:rPr lang="en-US" cap="none" sz="1050" b="0" i="0" u="none" baseline="0">
              <a:solidFill>
                <a:srgbClr val="000000"/>
              </a:solidFill>
              <a:latin typeface="Calibri"/>
              <a:ea typeface="Calibri"/>
              <a:cs typeface="Calibri"/>
            </a:rPr>
            <a:t>BANK</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SERVICE CHARGES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04•</a:t>
          </a:r>
          <a:r>
            <a:rPr lang="en-US" cap="none" sz="1050" b="0" i="0" u="none" baseline="0">
              <a:solidFill>
                <a:srgbClr val="000000"/>
              </a:solidFill>
              <a:latin typeface="Calibri"/>
              <a:ea typeface="Calibri"/>
              <a:cs typeface="Calibri"/>
            </a:rPr>
            <a:t>CAR &amp; TRUCK EXPENSES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05•</a:t>
          </a:r>
          <a:r>
            <a:rPr lang="en-US" cap="none" sz="1050" b="0" i="0" u="none" baseline="0">
              <a:solidFill>
                <a:srgbClr val="000000"/>
              </a:solidFill>
              <a:latin typeface="Calibri"/>
              <a:ea typeface="Calibri"/>
              <a:cs typeface="Calibri"/>
            </a:rPr>
            <a:t>COMMISSIONS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06•</a:t>
          </a:r>
          <a:r>
            <a:rPr lang="en-US" cap="none" sz="1050" b="0" i="0" u="none" baseline="0">
              <a:solidFill>
                <a:srgbClr val="000000"/>
              </a:solidFill>
              <a:latin typeface="Calibri"/>
              <a:ea typeface="Calibri"/>
              <a:cs typeface="Calibri"/>
            </a:rPr>
            <a:t>DEPRECIATION</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07</a:t>
          </a:r>
          <a:r>
            <a:rPr lang="en-US" cap="none" sz="1100" b="0" i="0" u="none" baseline="0">
              <a:solidFill>
                <a:srgbClr val="000000"/>
              </a:solidFill>
              <a:latin typeface="Calibri"/>
              <a:ea typeface="Calibri"/>
              <a:cs typeface="Calibri"/>
            </a:rPr>
            <a:t>•</a:t>
          </a:r>
          <a:r>
            <a:rPr lang="en-US" cap="none" sz="1050" b="0" i="0" u="none" baseline="0">
              <a:solidFill>
                <a:srgbClr val="000000"/>
              </a:solidFill>
              <a:latin typeface="Calibri"/>
              <a:ea typeface="Calibri"/>
              <a:cs typeface="Calibri"/>
            </a:rPr>
            <a:t>DIRECT</a:t>
          </a:r>
          <a:r>
            <a:rPr lang="en-US" cap="none" sz="1050" b="0" i="0" u="none" baseline="0">
              <a:solidFill>
                <a:srgbClr val="000000"/>
              </a:solidFill>
              <a:latin typeface="Calibri"/>
              <a:ea typeface="Calibri"/>
              <a:cs typeface="Calibri"/>
            </a:rPr>
            <a:t> COST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08•</a:t>
          </a:r>
          <a:r>
            <a:rPr lang="en-US" cap="none" sz="1050" b="0" i="0" u="none" baseline="0">
              <a:solidFill>
                <a:srgbClr val="000000"/>
              </a:solidFill>
              <a:latin typeface="Calibri"/>
              <a:ea typeface="Calibri"/>
              <a:cs typeface="Calibri"/>
            </a:rPr>
            <a:t>DIVIDENDS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09•</a:t>
          </a:r>
          <a:r>
            <a:rPr lang="en-US" cap="none" sz="1050" b="0" i="0" u="none" baseline="0">
              <a:solidFill>
                <a:srgbClr val="000000"/>
              </a:solidFill>
              <a:latin typeface="Calibri"/>
              <a:ea typeface="Calibri"/>
              <a:cs typeface="Calibri"/>
            </a:rPr>
            <a:t>DUES  AND PUBLICATIONS</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10</a:t>
          </a:r>
          <a:r>
            <a:rPr lang="en-US" cap="none" sz="1100" b="0" i="0" u="none" baseline="0">
              <a:solidFill>
                <a:srgbClr val="000000"/>
              </a:solidFill>
              <a:latin typeface="Calibri"/>
              <a:ea typeface="Calibri"/>
              <a:cs typeface="Calibri"/>
            </a:rPr>
            <a:t>•</a:t>
          </a:r>
          <a:r>
            <a:rPr lang="en-US" cap="none" sz="1050" b="0" i="0" u="none" baseline="0">
              <a:solidFill>
                <a:srgbClr val="000000"/>
              </a:solidFill>
              <a:latin typeface="Calibri"/>
              <a:ea typeface="Calibri"/>
              <a:cs typeface="Calibri"/>
            </a:rPr>
            <a:t>EQUIPMENT RENTAL</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050" b="0" i="0" u="none" baseline="0">
              <a:solidFill>
                <a:srgbClr val="000000"/>
              </a:solidFill>
              <a:latin typeface="Calibri"/>
              <a:ea typeface="Calibri"/>
              <a:cs typeface="Calibri"/>
            </a:rPr>
            <a:t>FREIGHT and SHIPPING</a:t>
          </a:r>
          <a:r>
            <a:rPr lang="en-US" cap="none" sz="1050" b="0" i="0" u="none" baseline="0">
              <a:solidFill>
                <a:srgbClr val="000000"/>
              </a:solidFill>
              <a:latin typeface="Calibri"/>
              <a:ea typeface="Calibri"/>
              <a:cs typeface="Calibri"/>
            </a:rPr>
            <a:t>  MKTG
</a:t>
          </a:r>
          <a:r>
            <a:rPr lang="en-US" cap="none" sz="1100" b="0" i="0" u="none" baseline="0">
              <a:solidFill>
                <a:srgbClr val="000000"/>
              </a:solidFill>
              <a:latin typeface="Calibri"/>
              <a:ea typeface="Calibri"/>
              <a:cs typeface="Calibri"/>
            </a:rPr>
            <a:t>12•INDIRECT COST
</a:t>
          </a:r>
          <a:r>
            <a:rPr lang="en-US" cap="none" sz="1100" b="0" i="0" u="none" baseline="0">
              <a:solidFill>
                <a:srgbClr val="000000"/>
              </a:solidFill>
              <a:latin typeface="Calibri"/>
              <a:ea typeface="Calibri"/>
              <a:cs typeface="Calibri"/>
            </a:rPr>
            <a:t>13•</a:t>
          </a:r>
          <a:r>
            <a:rPr lang="en-US" cap="none" sz="1050" b="0" i="0" u="none" baseline="0">
              <a:solidFill>
                <a:srgbClr val="000000"/>
              </a:solidFill>
              <a:latin typeface="Calibri"/>
              <a:ea typeface="Calibri"/>
              <a:cs typeface="Calibri"/>
            </a:rPr>
            <a:t>INSURANCE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a:t>
          </a:r>
          <a:r>
            <a:rPr lang="en-US" cap="none" sz="1050" b="0" i="0" u="none" baseline="0">
              <a:solidFill>
                <a:srgbClr val="000000"/>
              </a:solidFill>
              <a:latin typeface="Calibri"/>
              <a:ea typeface="Calibri"/>
              <a:cs typeface="Calibri"/>
            </a:rPr>
            <a:t>INTEREST EXPENSE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050" b="0" i="0" u="none" baseline="0">
              <a:solidFill>
                <a:srgbClr val="000000"/>
              </a:solidFill>
              <a:latin typeface="Calibri"/>
              <a:ea typeface="Calibri"/>
              <a:cs typeface="Calibri"/>
            </a:rPr>
            <a:t>LEGAL FEES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a:t>
          </a:r>
          <a:r>
            <a:rPr lang="en-US" cap="none" sz="1050" b="0" i="0" u="none" baseline="0">
              <a:solidFill>
                <a:srgbClr val="000000"/>
              </a:solidFill>
              <a:latin typeface="Calibri"/>
              <a:ea typeface="Calibri"/>
              <a:cs typeface="Calibri"/>
            </a:rPr>
            <a:t>OFFICE EXPENSE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a:t>
          </a:r>
          <a:r>
            <a:rPr lang="en-US" cap="none" sz="1050" b="0" i="0" u="none" baseline="0">
              <a:solidFill>
                <a:srgbClr val="000000"/>
              </a:solidFill>
              <a:latin typeface="Calibri"/>
              <a:ea typeface="Calibri"/>
              <a:cs typeface="Calibri"/>
            </a:rPr>
            <a:t>PAYROLL TAXES</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18</a:t>
          </a:r>
          <a:r>
            <a:rPr lang="en-US" cap="none" sz="1100" b="0" i="0" u="none" baseline="0">
              <a:solidFill>
                <a:srgbClr val="000000"/>
              </a:solidFill>
              <a:latin typeface="Calibri"/>
              <a:ea typeface="Calibri"/>
              <a:cs typeface="Calibri"/>
            </a:rPr>
            <a:t>•</a:t>
          </a:r>
          <a:r>
            <a:rPr lang="en-US" cap="none" sz="1050" b="0" i="0" u="none" baseline="0">
              <a:solidFill>
                <a:srgbClr val="000000"/>
              </a:solidFill>
              <a:latin typeface="Calibri"/>
              <a:ea typeface="Calibri"/>
              <a:cs typeface="Calibri"/>
            </a:rPr>
            <a:t>PRINCIPAL</a:t>
          </a:r>
          <a:r>
            <a:rPr lang="en-US" cap="none" sz="1050" b="0" i="0" u="none" baseline="0">
              <a:solidFill>
                <a:srgbClr val="000000"/>
              </a:solidFill>
              <a:latin typeface="Calibri"/>
              <a:ea typeface="Calibri"/>
              <a:cs typeface="Calibri"/>
            </a:rPr>
            <a:t> PAYMENTS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a:t>
          </a:r>
          <a:r>
            <a:rPr lang="en-US" cap="none" sz="1050" b="0" i="0" u="none" baseline="0">
              <a:solidFill>
                <a:srgbClr val="000000"/>
              </a:solidFill>
              <a:latin typeface="Calibri"/>
              <a:ea typeface="Calibri"/>
              <a:cs typeface="Calibri"/>
            </a:rPr>
            <a:t>REPAIRS &amp; MAINTENANCE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a:t>
          </a:r>
          <a:r>
            <a:rPr lang="en-US" cap="none" sz="1050" b="0" i="0" u="none" baseline="0">
              <a:solidFill>
                <a:srgbClr val="000000"/>
              </a:solidFill>
              <a:latin typeface="Calibri"/>
              <a:ea typeface="Calibri"/>
              <a:cs typeface="Calibri"/>
            </a:rPr>
            <a:t>SUPPLIES (NOT FOR RESALE)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21•</a:t>
          </a:r>
          <a:r>
            <a:rPr lang="en-US" cap="none" sz="1050" b="0" i="0" u="none" baseline="0">
              <a:solidFill>
                <a:srgbClr val="000000"/>
              </a:solidFill>
              <a:latin typeface="Calibri"/>
              <a:ea typeface="Calibri"/>
              <a:cs typeface="Calibri"/>
            </a:rPr>
            <a:t>TAXES &amp; LICENSES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22•</a:t>
          </a:r>
          <a:r>
            <a:rPr lang="en-US" cap="none" sz="1050" b="0" i="0" u="none" baseline="0">
              <a:solidFill>
                <a:srgbClr val="000000"/>
              </a:solidFill>
              <a:latin typeface="Calibri"/>
              <a:ea typeface="Calibri"/>
              <a:cs typeface="Calibri"/>
            </a:rPr>
            <a:t>TELEPHONE</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a:t>
          </a:r>
          <a:r>
            <a:rPr lang="en-US" cap="none" sz="1050" b="0" i="0" u="none" baseline="0">
              <a:solidFill>
                <a:srgbClr val="000000"/>
              </a:solidFill>
              <a:latin typeface="Calibri"/>
              <a:ea typeface="Calibri"/>
              <a:cs typeface="Calibri"/>
            </a:rPr>
            <a:t>TRAVEL</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a:t>
          </a:r>
          <a:r>
            <a:rPr lang="en-US" cap="none" sz="1050" b="0" i="0" u="none" baseline="0">
              <a:solidFill>
                <a:srgbClr val="000000"/>
              </a:solidFill>
              <a:latin typeface="Calibri"/>
              <a:ea typeface="Calibri"/>
              <a:cs typeface="Calibri"/>
            </a:rPr>
            <a:t>UTILITIES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a:t>
          </a:r>
          <a:r>
            <a:rPr lang="en-US" cap="none" sz="1050" b="0" i="0" u="none" baseline="0">
              <a:solidFill>
                <a:srgbClr val="000000"/>
              </a:solidFill>
              <a:latin typeface="Calibri"/>
              <a:ea typeface="Calibri"/>
              <a:cs typeface="Calibri"/>
            </a:rPr>
            <a:t>OFFICERS SALARIES</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26</a:t>
          </a:r>
          <a:r>
            <a:rPr lang="en-US" cap="none" sz="1100" b="0" i="0" u="none" baseline="0">
              <a:solidFill>
                <a:srgbClr val="000000"/>
              </a:solidFill>
              <a:latin typeface="Calibri"/>
              <a:ea typeface="Calibri"/>
              <a:cs typeface="Calibri"/>
            </a:rPr>
            <a:t>•</a:t>
          </a:r>
          <a:r>
            <a:rPr lang="en-US" cap="none" sz="1050" b="0" i="0" u="none" baseline="0">
              <a:solidFill>
                <a:srgbClr val="000000"/>
              </a:solidFill>
              <a:latin typeface="Calibri"/>
              <a:ea typeface="Calibri"/>
              <a:cs typeface="Calibri"/>
            </a:rPr>
            <a:t>R&amp;D
</a:t>
          </a:r>
          <a:r>
            <a:rPr lang="en-US" cap="none" sz="1050" b="0" i="0" u="none" baseline="0">
              <a:solidFill>
                <a:srgbClr val="000000"/>
              </a:solidFill>
              <a:latin typeface="Calibri"/>
              <a:ea typeface="Calibri"/>
              <a:cs typeface="Calibri"/>
            </a:rPr>
            <a:t>27</a:t>
          </a:r>
          <a:r>
            <a:rPr lang="en-US" cap="none" sz="1100" b="0" i="0" u="none" baseline="0">
              <a:solidFill>
                <a:srgbClr val="000000"/>
              </a:solidFill>
              <a:latin typeface="Calibri"/>
              <a:ea typeface="Calibri"/>
              <a:cs typeface="Calibri"/>
            </a:rPr>
            <a:t>•</a:t>
          </a:r>
          <a:r>
            <a:rPr lang="en-US" cap="none" sz="1050" b="0" i="0" u="none" baseline="0">
              <a:solidFill>
                <a:srgbClr val="000000"/>
              </a:solidFill>
              <a:latin typeface="Calibri"/>
              <a:ea typeface="Calibri"/>
              <a:cs typeface="Calibri"/>
            </a:rPr>
            <a:t>COGS
</a:t>
          </a:r>
          <a:r>
            <a:rPr lang="en-US" cap="none" sz="1100" b="0" i="0" u="none" baseline="0">
              <a:solidFill>
                <a:srgbClr val="000000"/>
              </a:solidFill>
              <a:latin typeface="Calibri"/>
              <a:ea typeface="Calibri"/>
              <a:cs typeface="Calibri"/>
            </a:rPr>
            <a:t>28•</a:t>
          </a:r>
          <a:r>
            <a:rPr lang="en-US" cap="none" sz="1050" b="0" i="0" u="none" baseline="0">
              <a:solidFill>
                <a:srgbClr val="000000"/>
              </a:solidFill>
              <a:latin typeface="Calibri"/>
              <a:ea typeface="Calibri"/>
              <a:cs typeface="Calibri"/>
            </a:rPr>
            <a:t>MISCELLANEOUS
</a:t>
          </a:r>
          <a:r>
            <a:rPr lang="en-US" cap="none" sz="105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2</xdr:row>
      <xdr:rowOff>47625</xdr:rowOff>
    </xdr:from>
    <xdr:to>
      <xdr:col>17</xdr:col>
      <xdr:colOff>266700</xdr:colOff>
      <xdr:row>15</xdr:row>
      <xdr:rowOff>76200</xdr:rowOff>
    </xdr:to>
    <xdr:sp>
      <xdr:nvSpPr>
        <xdr:cNvPr id="1" name="TextBox 1"/>
        <xdr:cNvSpPr txBox="1">
          <a:spLocks noChangeArrowheads="1"/>
        </xdr:cNvSpPr>
      </xdr:nvSpPr>
      <xdr:spPr>
        <a:xfrm>
          <a:off x="5953125" y="428625"/>
          <a:ext cx="4676775" cy="2505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Hello,  Please allow me to say I am </a:t>
          </a:r>
          <a:r>
            <a:rPr lang="en-US" cap="none" sz="1100" b="1" i="0" u="none" baseline="0">
              <a:solidFill>
                <a:srgbClr val="000000"/>
              </a:solidFill>
              <a:latin typeface="Calibri"/>
              <a:ea typeface="Calibri"/>
              <a:cs typeface="Calibri"/>
            </a:rPr>
            <a:t> not an accountant and have less than intermediate understanding ot it.</a:t>
          </a:r>
          <a:r>
            <a:rPr lang="en-US" cap="none" sz="1100" b="1" i="0" u="none" baseline="0">
              <a:solidFill>
                <a:srgbClr val="000000"/>
              </a:solidFill>
              <a:latin typeface="Calibri"/>
              <a:ea typeface="Calibri"/>
              <a:cs typeface="Calibri"/>
            </a:rPr>
            <a:t> This is why i solicit your help. Below is a note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from my busy accountant; </a:t>
          </a:r>
          <a:r>
            <a:rPr lang="en-US" cap="none" sz="1100" b="0" i="0" u="none" baseline="0">
              <a:solidFill>
                <a:srgbClr val="000000"/>
              </a:solidFill>
              <a:latin typeface="Calibri"/>
              <a:ea typeface="Calibri"/>
              <a:cs typeface="Calibri"/>
            </a:rPr>
            <a:t>Mike, as we discussed, there are a </a:t>
          </a:r>
          <a:r>
            <a:rPr lang="en-US" cap="none" sz="1100" b="0" i="0" u="sng" baseline="0">
              <a:solidFill>
                <a:srgbClr val="000000"/>
              </a:solidFill>
              <a:latin typeface="Calibri"/>
              <a:ea typeface="Calibri"/>
              <a:cs typeface="Calibri"/>
            </a:rPr>
            <a:t>number of different ways </a:t>
          </a:r>
          <a:r>
            <a:rPr lang="en-US" cap="none" sz="1100" b="0" i="0" u="none" baseline="0">
              <a:solidFill>
                <a:srgbClr val="000000"/>
              </a:solidFill>
              <a:latin typeface="Calibri"/>
              <a:ea typeface="Calibri"/>
              <a:cs typeface="Calibri"/>
            </a:rPr>
            <a:t>to handle costs and expenses.  This is one way to structure the cash flow. These categories are in keeping with what investors typically see.  </a:t>
          </a:r>
          <a:r>
            <a:rPr lang="en-US" cap="none" sz="1100" b="0" i="0" u="none" baseline="0">
              <a:solidFill>
                <a:srgbClr val="000000"/>
              </a:solidFill>
              <a:latin typeface="Calibri"/>
              <a:ea typeface="Calibri"/>
              <a:cs typeface="Calibri"/>
            </a:rPr>
            <a:t>While you want and need details, categories make it easier for investors to see the whole picture.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MY HUMBLE REQUEST;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Please Read this</a:t>
          </a:r>
          <a:r>
            <a:rPr lang="en-US" cap="none" sz="1100" b="1" i="0" u="none" baseline="0">
              <a:solidFill>
                <a:srgbClr val="000000"/>
              </a:solidFill>
              <a:latin typeface="Calibri"/>
              <a:ea typeface="Calibri"/>
              <a:cs typeface="Calibri"/>
            </a:rPr>
            <a:t> before proceeding</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sheet;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1-USE OF FUNDS-EXPENSES-CASH FLOW</a:t>
          </a:r>
          <a:r>
            <a:rPr lang="en-US" cap="none" sz="1100" b="0" i="0" u="none" baseline="0">
              <a:solidFill>
                <a:srgbClr val="000000"/>
              </a:solidFill>
              <a:latin typeface="Calibri"/>
              <a:ea typeface="Calibri"/>
              <a:cs typeface="Calibri"/>
            </a:rPr>
            <a:t>, in Column 5-A,</a:t>
          </a:r>
          <a:r>
            <a:rPr lang="en-US" cap="none" sz="1100" b="0" i="0" u="none" baseline="0">
              <a:solidFill>
                <a:srgbClr val="000000"/>
              </a:solidFill>
              <a:latin typeface="Calibri"/>
              <a:ea typeface="Calibri"/>
              <a:cs typeface="Calibri"/>
            </a:rPr>
            <a:t> Please finish assigning the</a:t>
          </a:r>
          <a:r>
            <a:rPr lang="en-US" cap="none" sz="1100" b="0" i="0" u="none" baseline="0">
              <a:solidFill>
                <a:srgbClr val="000000"/>
              </a:solidFill>
              <a:latin typeface="Calibri"/>
              <a:ea typeface="Calibri"/>
              <a:cs typeface="Calibri"/>
            </a:rPr>
            <a:t> proper </a:t>
          </a:r>
          <a:r>
            <a:rPr lang="en-US" cap="none" sz="1100" b="0" i="0" u="none" baseline="0">
              <a:solidFill>
                <a:srgbClr val="000000"/>
              </a:solidFill>
              <a:latin typeface="Calibri"/>
              <a:ea typeface="Calibri"/>
              <a:cs typeface="Calibri"/>
            </a:rPr>
            <a:t>catagory 1 thru 23 from TABLE 1. These catagories  are typical.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533400</xdr:colOff>
      <xdr:row>2</xdr:row>
      <xdr:rowOff>9525</xdr:rowOff>
    </xdr:from>
    <xdr:to>
      <xdr:col>4</xdr:col>
      <xdr:colOff>561975</xdr:colOff>
      <xdr:row>35</xdr:row>
      <xdr:rowOff>95250</xdr:rowOff>
    </xdr:to>
    <xdr:sp>
      <xdr:nvSpPr>
        <xdr:cNvPr id="2" name="TextBox 2"/>
        <xdr:cNvSpPr txBox="1">
          <a:spLocks noChangeArrowheads="1"/>
        </xdr:cNvSpPr>
      </xdr:nvSpPr>
      <xdr:spPr>
        <a:xfrm>
          <a:off x="533400" y="390525"/>
          <a:ext cx="2466975" cy="6372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OUR STRATEGY (Draft)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will Focus on Delivering the D-I-Y Kit(s) which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will consist of One Cushion set, One Sewing Pattern in a Clear Plastic Bag, Mailed or Drop-</a:t>
          </a:r>
          <a:r>
            <a:rPr lang="en-US" cap="none" sz="1100" b="0" i="0" u="none" baseline="0">
              <a:solidFill>
                <a:srgbClr val="000000"/>
              </a:solidFill>
              <a:latin typeface="Calibri"/>
              <a:ea typeface="Calibri"/>
              <a:cs typeface="Calibri"/>
            </a:rPr>
            <a:t>Shipped in 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Tyvek Bag  (good shipping weight  and ease of packaging,also safe because it must be cut open at the destination)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following Idea arose out of a new trend  of  to bring back lay-away-plans. Asafe assumption it is due to the economy. The following concept may be accepted by the consumer economical factors in our camp. It is important to note No money will be accepted.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Other product without excepting any payment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will be Back Ordered until Production  (supply) catches up Demand.  It can be handled</a:t>
          </a:r>
          <a:r>
            <a:rPr lang="en-US" cap="none" sz="1100" b="0" i="0" u="none" baseline="0">
              <a:solidFill>
                <a:srgbClr val="000000"/>
              </a:solidFill>
              <a:latin typeface="Calibri"/>
              <a:ea typeface="Calibri"/>
              <a:cs typeface="Calibri"/>
            </a:rPr>
            <a:t> in this fashion; </a:t>
          </a:r>
          <a:r>
            <a:rPr lang="en-US" cap="none" sz="1100" b="0" i="0" u="none" baseline="0">
              <a:solidFill>
                <a:srgbClr val="000000"/>
              </a:solidFill>
              <a:latin typeface="Calibri"/>
              <a:ea typeface="Calibri"/>
              <a:cs typeface="Calibri"/>
            </a:rPr>
            <a:t>In  an E-Mail Response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and</a:t>
          </a:r>
          <a:r>
            <a:rPr lang="en-US" cap="none" sz="1100" b="0" i="0" u="none" baseline="0">
              <a:solidFill>
                <a:srgbClr val="000000"/>
              </a:solidFill>
              <a:latin typeface="Calibri"/>
              <a:ea typeface="Calibri"/>
              <a:cs typeface="Calibri"/>
            </a:rPr>
            <a:t> o</a:t>
          </a:r>
          <a:r>
            <a:rPr lang="en-US" cap="none" sz="1100" b="0" i="0" u="none" baseline="0">
              <a:solidFill>
                <a:srgbClr val="000000"/>
              </a:solidFill>
              <a:latin typeface="Calibri"/>
              <a:ea typeface="Calibri"/>
              <a:cs typeface="Calibri"/>
            </a:rPr>
            <a:t>n the Websites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Order page;  We will have a Message asking the Customers  patience due to overwhelming response we must increase our</a:t>
          </a:r>
          <a:r>
            <a:rPr lang="en-US" cap="none" sz="1100" b="0" i="0" u="none" baseline="0">
              <a:solidFill>
                <a:srgbClr val="000000"/>
              </a:solidFill>
              <a:latin typeface="Calibri"/>
              <a:ea typeface="Calibri"/>
              <a:cs typeface="Calibri"/>
            </a:rPr>
            <a:t>  molding tool inventory</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declining payment and asking if they wished to have their order(s) remain on our production schedule  on a first come first serve basis and be notified when  their order is ready  and  we will except payment to have their order shipped immediatelyto send their remmitance. Including some sort of a gift with a thank you message.</a:t>
          </a:r>
          <a:r>
            <a:rPr lang="en-US" cap="none" sz="1100" b="0" i="0" u="none" baseline="0">
              <a:solidFill>
                <a:srgbClr val="000000"/>
              </a:solidFill>
              <a:latin typeface="Calibri"/>
              <a:ea typeface="Calibri"/>
              <a:cs typeface="Calibri"/>
            </a:rPr>
            <a:t>
</a:t>
          </a:r>
        </a:p>
      </xdr:txBody>
    </xdr:sp>
    <xdr:clientData/>
  </xdr:twoCellAnchor>
  <xdr:twoCellAnchor>
    <xdr:from>
      <xdr:col>5</xdr:col>
      <xdr:colOff>295275</xdr:colOff>
      <xdr:row>2</xdr:row>
      <xdr:rowOff>19050</xdr:rowOff>
    </xdr:from>
    <xdr:to>
      <xdr:col>7</xdr:col>
      <xdr:colOff>266700</xdr:colOff>
      <xdr:row>12</xdr:row>
      <xdr:rowOff>0</xdr:rowOff>
    </xdr:to>
    <xdr:sp>
      <xdr:nvSpPr>
        <xdr:cNvPr id="3" name="TextBox 3"/>
        <xdr:cNvSpPr txBox="1">
          <a:spLocks noChangeArrowheads="1"/>
        </xdr:cNvSpPr>
      </xdr:nvSpPr>
      <xdr:spPr>
        <a:xfrm>
          <a:off x="3343275" y="400050"/>
          <a:ext cx="1190625" cy="1885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Note to</a:t>
          </a:r>
          <a:r>
            <a:rPr lang="en-US" cap="none" sz="1100" b="1" i="0" u="none" baseline="0">
              <a:solidFill>
                <a:srgbClr val="000000"/>
              </a:solidFill>
              <a:latin typeface="Calibri"/>
              <a:ea typeface="Calibri"/>
              <a:cs typeface="Calibri"/>
            </a:rPr>
            <a:t> ME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Indirect  Cost = </a:t>
          </a:r>
          <a:r>
            <a:rPr lang="en-US" cap="none" sz="1100" b="0" i="0" u="none" baseline="0">
              <a:solidFill>
                <a:srgbClr val="000000"/>
              </a:solidFill>
              <a:latin typeface="Calibri"/>
              <a:ea typeface="Calibri"/>
              <a:cs typeface="Calibri"/>
            </a:rPr>
            <a:t>Costs that are overhead</a:t>
          </a:r>
          <a:r>
            <a:rPr lang="en-US" cap="none" sz="1100" b="0" i="0" u="none" baseline="0">
              <a:solidFill>
                <a:srgbClr val="000000"/>
              </a:solidFill>
              <a:latin typeface="Calibri"/>
              <a:ea typeface="Calibri"/>
              <a:cs typeface="Calibri"/>
            </a:rPr>
            <a:t> , etc. and are </a:t>
          </a:r>
          <a:r>
            <a:rPr lang="en-US" cap="none" sz="1100" b="1" i="0" u="none" baseline="0">
              <a:solidFill>
                <a:srgbClr val="000000"/>
              </a:solidFill>
              <a:latin typeface="Calibri"/>
              <a:ea typeface="Calibri"/>
              <a:cs typeface="Calibri"/>
            </a:rPr>
            <a:t>not in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product.</a:t>
          </a:r>
          <a:r>
            <a:rPr lang="en-US" cap="none" sz="1100" b="0" i="0" u="none" baseline="0">
              <a:solidFill>
                <a:srgbClr val="000000"/>
              </a:solidFill>
              <a:latin typeface="Calibri"/>
              <a:ea typeface="Calibri"/>
              <a:cs typeface="Calibri"/>
            </a:rPr>
            <a:t>
</a:t>
          </a:r>
        </a:p>
      </xdr:txBody>
    </xdr:sp>
    <xdr:clientData/>
  </xdr:twoCellAnchor>
  <xdr:twoCellAnchor>
    <xdr:from>
      <xdr:col>5</xdr:col>
      <xdr:colOff>228600</xdr:colOff>
      <xdr:row>13</xdr:row>
      <xdr:rowOff>95250</xdr:rowOff>
    </xdr:from>
    <xdr:to>
      <xdr:col>7</xdr:col>
      <xdr:colOff>428625</xdr:colOff>
      <xdr:row>19</xdr:row>
      <xdr:rowOff>171450</xdr:rowOff>
    </xdr:to>
    <xdr:sp>
      <xdr:nvSpPr>
        <xdr:cNvPr id="4" name="TextBox 4"/>
        <xdr:cNvSpPr txBox="1">
          <a:spLocks noChangeArrowheads="1"/>
        </xdr:cNvSpPr>
      </xdr:nvSpPr>
      <xdr:spPr>
        <a:xfrm>
          <a:off x="3276600" y="2571750"/>
          <a:ext cx="1419225" cy="1219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Note to</a:t>
          </a:r>
          <a:r>
            <a:rPr lang="en-US" cap="none" sz="1100" b="1" i="0" u="none" baseline="0">
              <a:solidFill>
                <a:srgbClr val="000000"/>
              </a:solidFill>
              <a:latin typeface="Calibri"/>
              <a:ea typeface="Calibri"/>
              <a:cs typeface="Calibri"/>
            </a:rPr>
            <a:t> ME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**Direct Cost= </a:t>
          </a:r>
          <a:r>
            <a:rPr lang="en-US" cap="none" sz="1100" b="0" i="0" u="none" baseline="0">
              <a:solidFill>
                <a:srgbClr val="000000"/>
              </a:solidFill>
              <a:latin typeface="Calibri"/>
              <a:ea typeface="Calibri"/>
              <a:cs typeface="Calibri"/>
            </a:rPr>
            <a:t> Costs that are going </a:t>
          </a:r>
          <a:r>
            <a:rPr lang="en-US" cap="none" sz="1100" b="1" i="0" u="none" baseline="0">
              <a:solidFill>
                <a:srgbClr val="000000"/>
              </a:solidFill>
              <a:latin typeface="Calibri"/>
              <a:ea typeface="Calibri"/>
              <a:cs typeface="Calibri"/>
            </a:rPr>
            <a:t>directly into the product.</a:t>
          </a:r>
          <a:r>
            <a:rPr lang="en-US" cap="none" sz="1100" b="0" i="0" u="none" baseline="0">
              <a:solidFill>
                <a:srgbClr val="000000"/>
              </a:solidFill>
              <a:latin typeface="Calibri"/>
              <a:ea typeface="Calibri"/>
              <a:cs typeface="Calibri"/>
            </a:rPr>
            <a:t>
</a:t>
          </a:r>
        </a:p>
      </xdr:txBody>
    </xdr:sp>
    <xdr:clientData/>
  </xdr:twoCellAnchor>
  <xdr:twoCellAnchor>
    <xdr:from>
      <xdr:col>5</xdr:col>
      <xdr:colOff>247650</xdr:colOff>
      <xdr:row>21</xdr:row>
      <xdr:rowOff>114300</xdr:rowOff>
    </xdr:from>
    <xdr:to>
      <xdr:col>7</xdr:col>
      <xdr:colOff>390525</xdr:colOff>
      <xdr:row>32</xdr:row>
      <xdr:rowOff>66675</xdr:rowOff>
    </xdr:to>
    <xdr:sp>
      <xdr:nvSpPr>
        <xdr:cNvPr id="5" name="TextBox 5"/>
        <xdr:cNvSpPr txBox="1">
          <a:spLocks noChangeArrowheads="1"/>
        </xdr:cNvSpPr>
      </xdr:nvSpPr>
      <xdr:spPr>
        <a:xfrm>
          <a:off x="3295650" y="4114800"/>
          <a:ext cx="1362075" cy="2047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 </a:t>
          </a:r>
          <a:r>
            <a:rPr lang="en-US" cap="none" sz="1100" b="0" i="0" u="none" baseline="0">
              <a:solidFill>
                <a:srgbClr val="000000"/>
              </a:solidFill>
              <a:latin typeface="Calibri"/>
              <a:ea typeface="Calibri"/>
              <a:cs typeface="Calibri"/>
            </a:rPr>
            <a:t>How</a:t>
          </a:r>
          <a:r>
            <a:rPr lang="en-US" cap="none" sz="1100" b="0" i="0" u="none" baseline="0">
              <a:solidFill>
                <a:srgbClr val="000000"/>
              </a:solidFill>
              <a:latin typeface="Calibri"/>
              <a:ea typeface="Calibri"/>
              <a:cs typeface="Calibri"/>
            </a:rPr>
            <a:t> do I </a:t>
          </a:r>
          <a:r>
            <a:rPr lang="en-US" cap="none" sz="1100" b="0" i="0" u="none" baseline="0">
              <a:solidFill>
                <a:srgbClr val="000000"/>
              </a:solidFill>
              <a:latin typeface="Calibri"/>
              <a:ea typeface="Calibri"/>
              <a:cs typeface="Calibri"/>
            </a:rPr>
            <a:t>handle this start-up cost; for the Molding tool  </a:t>
          </a:r>
          <a:r>
            <a:rPr lang="en-US" cap="none" sz="1100" b="0" i="0" u="none" baseline="0">
              <a:solidFill>
                <a:srgbClr val="000000"/>
              </a:solidFill>
              <a:latin typeface="Calibri"/>
              <a:ea typeface="Calibri"/>
              <a:cs typeface="Calibri"/>
            </a:rPr>
            <a:t>per se </a:t>
          </a:r>
          <a:r>
            <a:rPr lang="en-US" cap="none" sz="1100" b="0" i="0" u="none" baseline="0">
              <a:solidFill>
                <a:srgbClr val="000000"/>
              </a:solidFill>
              <a:latin typeface="Calibri"/>
              <a:ea typeface="Calibri"/>
              <a:cs typeface="Calibri"/>
            </a:rPr>
            <a:t>(an Asset ) Is it COGS ?   Direct or Indirect cost?  Want to justify</a:t>
          </a:r>
          <a:r>
            <a:rPr lang="en-US" cap="none" sz="1100" b="0" i="0" u="none" baseline="0">
              <a:solidFill>
                <a:srgbClr val="000000"/>
              </a:solidFill>
              <a:latin typeface="Calibri"/>
              <a:ea typeface="Calibri"/>
              <a:cs typeface="Calibri"/>
            </a:rPr>
            <a:t> the investment expenditure on which  proforma spread sheet</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40</xdr:row>
      <xdr:rowOff>47625</xdr:rowOff>
    </xdr:from>
    <xdr:to>
      <xdr:col>5</xdr:col>
      <xdr:colOff>57150</xdr:colOff>
      <xdr:row>53</xdr:row>
      <xdr:rowOff>114300</xdr:rowOff>
    </xdr:to>
    <xdr:sp>
      <xdr:nvSpPr>
        <xdr:cNvPr id="1" name="TextBox 1"/>
        <xdr:cNvSpPr txBox="1">
          <a:spLocks noChangeArrowheads="1"/>
        </xdr:cNvSpPr>
      </xdr:nvSpPr>
      <xdr:spPr>
        <a:xfrm>
          <a:off x="895350" y="7677150"/>
          <a:ext cx="2038350" cy="2543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01•ACCOUNTING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02•ADVERTISING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03•BANK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SERVICE CHARGES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04•CAR &amp; TRUCK EXPENSES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05•COMMISSIONS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06•DEPRECIATION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07</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DIRECT</a:t>
          </a:r>
          <a:r>
            <a:rPr lang="en-US" cap="none" sz="1100" b="0" i="0" u="none" baseline="0">
              <a:solidFill>
                <a:srgbClr val="000000"/>
              </a:solidFill>
              <a:latin typeface="Calibri"/>
              <a:ea typeface="Calibri"/>
              <a:cs typeface="Calibri"/>
            </a:rPr>
            <a:t> COST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08•DIVIDENDS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09•DUES  AND PUBLICATIONS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10</a:t>
          </a:r>
          <a:r>
            <a:rPr lang="en-US" cap="none" sz="1100" b="0" i="0" u="none" baseline="0">
              <a:solidFill>
                <a:srgbClr val="000000"/>
              </a:solidFill>
              <a:latin typeface="Calibri"/>
              <a:ea typeface="Calibri"/>
              <a:cs typeface="Calibri"/>
            </a:rPr>
            <a:t>•EQUIPMENT RENTAL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11•FREIGHT and SHIPPING</a:t>
          </a:r>
          <a:r>
            <a:rPr lang="en-US" cap="none" sz="1100" b="0" i="0" u="none" baseline="0">
              <a:solidFill>
                <a:srgbClr val="000000"/>
              </a:solidFill>
              <a:latin typeface="Calibri"/>
              <a:ea typeface="Calibri"/>
              <a:cs typeface="Calibri"/>
            </a:rPr>
            <a:t>  MKTG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12•INDIRECT COST
</a:t>
          </a:r>
          <a:r>
            <a:rPr lang="en-US" cap="none" sz="1100" b="0" i="0" u="none" baseline="0">
              <a:solidFill>
                <a:srgbClr val="000000"/>
              </a:solidFill>
              <a:latin typeface="Calibri"/>
              <a:ea typeface="Calibri"/>
              <a:cs typeface="Calibri"/>
            </a:rPr>
            <a:t>13•INSURANCE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14•INTEREST EXPENSE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xdr:from>
      <xdr:col>5</xdr:col>
      <xdr:colOff>600075</xdr:colOff>
      <xdr:row>40</xdr:row>
      <xdr:rowOff>66675</xdr:rowOff>
    </xdr:from>
    <xdr:to>
      <xdr:col>11</xdr:col>
      <xdr:colOff>238125</xdr:colOff>
      <xdr:row>53</xdr:row>
      <xdr:rowOff>123825</xdr:rowOff>
    </xdr:to>
    <xdr:sp>
      <xdr:nvSpPr>
        <xdr:cNvPr id="2" name="TextBox 2"/>
        <xdr:cNvSpPr txBox="1">
          <a:spLocks noChangeArrowheads="1"/>
        </xdr:cNvSpPr>
      </xdr:nvSpPr>
      <xdr:spPr>
        <a:xfrm>
          <a:off x="3476625" y="7696200"/>
          <a:ext cx="2428875" cy="2533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15•LEGAL FEES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16•OFFICE EXPENSE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17•PAYROLL TAXES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18</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PRINCIPAL</a:t>
          </a:r>
          <a:r>
            <a:rPr lang="en-US" cap="none" sz="1100" b="0" i="0" u="none" baseline="0">
              <a:solidFill>
                <a:srgbClr val="000000"/>
              </a:solidFill>
              <a:latin typeface="Calibri"/>
              <a:ea typeface="Calibri"/>
              <a:cs typeface="Calibri"/>
            </a:rPr>
            <a:t> PAYMENTS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19•REPAIRS &amp; MAINTENANCE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20•SUPPLIES (NOT FOR RESALE)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21•TAXES &amp; LICENSES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22•TELEPHONE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23•TRAVEL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24•UTILITIES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25•OFFICERS SALARIES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R&amp;D
</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COGS
</a:t>
          </a:r>
          <a:r>
            <a:rPr lang="en-US" cap="none" sz="1100" b="0" i="0" u="none" baseline="0">
              <a:solidFill>
                <a:srgbClr val="000000"/>
              </a:solidFill>
              <a:latin typeface="Calibri"/>
              <a:ea typeface="Calibri"/>
              <a:cs typeface="Calibri"/>
            </a:rPr>
            <a:t>28•MEALS </a:t>
          </a:r>
          <a:r>
            <a:rPr lang="en-US" cap="none" sz="1100" b="0" i="0" u="none" baseline="0">
              <a:solidFill>
                <a:srgbClr val="000000"/>
              </a:solidFill>
              <a:latin typeface="Calibri"/>
              <a:ea typeface="Calibri"/>
              <a:cs typeface="Calibri"/>
            </a:rPr>
            <a:t> &amp; ENTERTAINMENT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S70"/>
  <sheetViews>
    <sheetView zoomScalePageLayoutView="0" workbookViewId="0" topLeftCell="A1">
      <selection activeCell="A1" sqref="A1"/>
    </sheetView>
  </sheetViews>
  <sheetFormatPr defaultColWidth="9.140625" defaultRowHeight="15"/>
  <cols>
    <col min="1" max="1" width="9.140625" style="1" customWidth="1"/>
    <col min="2" max="2" width="6.00390625" style="3" customWidth="1"/>
    <col min="3" max="3" width="45.57421875" style="3" customWidth="1"/>
    <col min="4" max="4" width="10.28125" style="16" customWidth="1"/>
    <col min="5" max="5" width="3.8515625" style="16" customWidth="1"/>
    <col min="6" max="6" width="16.8515625" style="16" customWidth="1"/>
    <col min="7" max="7" width="6.57421875" style="16" customWidth="1"/>
    <col min="8" max="8" width="17.140625" style="3" customWidth="1"/>
    <col min="9" max="9" width="13.140625" style="3" customWidth="1"/>
    <col min="10" max="10" width="17.00390625" style="3" customWidth="1"/>
    <col min="11" max="11" width="13.140625" style="3" customWidth="1"/>
    <col min="12" max="12" width="15.28125" style="3" customWidth="1"/>
    <col min="13" max="13" width="12.00390625" style="3" customWidth="1"/>
    <col min="14" max="14" width="12.28125" style="3" customWidth="1"/>
    <col min="15" max="15" width="9.140625" style="3" customWidth="1"/>
    <col min="16" max="16384" width="9.140625" style="3" customWidth="1"/>
  </cols>
  <sheetData>
    <row r="1" ht="14.25">
      <c r="I1" s="1" t="s">
        <v>323</v>
      </c>
    </row>
    <row r="2" spans="3:10" ht="14.25">
      <c r="C2" s="1" t="s">
        <v>193</v>
      </c>
      <c r="D2" s="2"/>
      <c r="E2" s="2"/>
      <c r="F2" s="4" t="s">
        <v>206</v>
      </c>
      <c r="G2" s="4"/>
      <c r="I2" s="1" t="s">
        <v>324</v>
      </c>
      <c r="J2" s="5"/>
    </row>
    <row r="3" spans="3:12" ht="15">
      <c r="C3" s="8" t="s">
        <v>187</v>
      </c>
      <c r="D3" s="7"/>
      <c r="E3" s="7"/>
      <c r="F3" s="7" t="s">
        <v>189</v>
      </c>
      <c r="G3" s="7"/>
      <c r="H3" s="7" t="s">
        <v>190</v>
      </c>
      <c r="I3" s="1"/>
      <c r="J3" s="7" t="s">
        <v>192</v>
      </c>
      <c r="K3" s="6"/>
      <c r="L3" s="1"/>
    </row>
    <row r="4" spans="3:10" ht="18">
      <c r="C4" s="2" t="s">
        <v>186</v>
      </c>
      <c r="D4" s="3"/>
      <c r="E4" s="3"/>
      <c r="F4" s="3"/>
      <c r="G4" s="3"/>
      <c r="I4" s="1"/>
      <c r="J4" s="9"/>
    </row>
    <row r="5" spans="3:13" s="12" customFormat="1" ht="12.75">
      <c r="C5" s="10" t="s">
        <v>151</v>
      </c>
      <c r="H5" s="10"/>
      <c r="K5" s="10"/>
      <c r="M5" s="10"/>
    </row>
    <row r="6" spans="3:12" s="12" customFormat="1" ht="12.75">
      <c r="C6" s="10" t="s">
        <v>3</v>
      </c>
      <c r="F6" s="10" t="s">
        <v>191</v>
      </c>
      <c r="G6" s="10"/>
      <c r="J6" s="85" t="s">
        <v>2</v>
      </c>
      <c r="L6" s="10"/>
    </row>
    <row r="7" spans="3:14" s="12" customFormat="1" ht="12.75">
      <c r="C7" s="10"/>
      <c r="F7" s="10"/>
      <c r="G7" s="10"/>
      <c r="J7" s="11"/>
      <c r="K7" s="10"/>
      <c r="L7" s="10"/>
      <c r="M7" s="10"/>
      <c r="N7" s="10"/>
    </row>
    <row r="8" spans="2:14" s="12" customFormat="1" ht="12.75">
      <c r="B8" s="12" t="s">
        <v>209</v>
      </c>
      <c r="C8" s="86" t="s">
        <v>194</v>
      </c>
      <c r="F8" s="10"/>
      <c r="G8" s="10"/>
      <c r="J8" s="11"/>
      <c r="K8" s="10"/>
      <c r="L8" s="10"/>
      <c r="M8" s="10"/>
      <c r="N8" s="10"/>
    </row>
    <row r="9" spans="1:9" s="10" customFormat="1" ht="14.25">
      <c r="A9" s="10">
        <v>15</v>
      </c>
      <c r="C9" s="13" t="s">
        <v>322</v>
      </c>
      <c r="D9" s="14"/>
      <c r="E9" s="14"/>
      <c r="F9" s="149" t="s">
        <v>326</v>
      </c>
      <c r="G9" s="14"/>
      <c r="I9" s="10">
        <v>15</v>
      </c>
    </row>
    <row r="10" spans="1:9" s="10" customFormat="1" ht="14.25">
      <c r="A10" s="10">
        <v>15</v>
      </c>
      <c r="C10" s="13" t="s">
        <v>321</v>
      </c>
      <c r="D10" s="14"/>
      <c r="E10" s="14"/>
      <c r="F10" s="14"/>
      <c r="G10" s="14"/>
      <c r="H10" s="15">
        <v>200</v>
      </c>
      <c r="I10" s="10">
        <v>15</v>
      </c>
    </row>
    <row r="11" spans="1:9" ht="14.25" customHeight="1">
      <c r="A11" s="1">
        <v>15</v>
      </c>
      <c r="C11" s="3" t="s">
        <v>4</v>
      </c>
      <c r="F11" s="16">
        <v>2000</v>
      </c>
      <c r="H11" s="93">
        <v>1500</v>
      </c>
      <c r="I11" s="1">
        <v>15</v>
      </c>
    </row>
    <row r="12" spans="1:9" ht="14.25">
      <c r="A12" s="1">
        <v>15</v>
      </c>
      <c r="C12" s="3" t="s">
        <v>5</v>
      </c>
      <c r="D12" s="3"/>
      <c r="E12" s="3"/>
      <c r="F12" s="3"/>
      <c r="G12" s="3"/>
      <c r="H12" s="94"/>
      <c r="I12" s="1">
        <v>15</v>
      </c>
    </row>
    <row r="13" spans="1:13" ht="14.25">
      <c r="A13" s="1">
        <v>22</v>
      </c>
      <c r="C13" s="3" t="s">
        <v>327</v>
      </c>
      <c r="F13" s="17">
        <v>1000</v>
      </c>
      <c r="G13" s="17"/>
      <c r="H13" s="94"/>
      <c r="I13" s="1">
        <v>22</v>
      </c>
      <c r="M13" s="17"/>
    </row>
    <row r="14" spans="1:10" ht="14.25">
      <c r="A14" s="1">
        <v>1</v>
      </c>
      <c r="C14" s="9" t="s">
        <v>195</v>
      </c>
      <c r="H14" s="95"/>
      <c r="I14" s="1">
        <v>1</v>
      </c>
      <c r="J14" s="16"/>
    </row>
    <row r="15" spans="1:12" ht="14.25">
      <c r="A15" s="1">
        <v>10</v>
      </c>
      <c r="C15" s="3" t="s">
        <v>343</v>
      </c>
      <c r="F15" s="148">
        <v>0</v>
      </c>
      <c r="H15" s="94"/>
      <c r="I15" s="1">
        <v>10</v>
      </c>
      <c r="J15" s="16"/>
      <c r="L15" s="17"/>
    </row>
    <row r="16" spans="1:12" ht="14.25">
      <c r="A16" s="1">
        <v>24</v>
      </c>
      <c r="C16" s="3" t="s">
        <v>23</v>
      </c>
      <c r="H16" s="96"/>
      <c r="I16" s="1">
        <v>24</v>
      </c>
      <c r="J16" s="95">
        <v>1650</v>
      </c>
      <c r="L16" s="19"/>
    </row>
    <row r="17" spans="1:14" ht="14.25">
      <c r="A17" s="1">
        <v>25</v>
      </c>
      <c r="C17" s="3" t="s">
        <v>24</v>
      </c>
      <c r="F17" s="16">
        <v>500</v>
      </c>
      <c r="H17" s="95">
        <v>1000</v>
      </c>
      <c r="I17" s="1">
        <v>25</v>
      </c>
      <c r="J17" s="95">
        <v>1000</v>
      </c>
      <c r="N17" s="17"/>
    </row>
    <row r="18" spans="1:13" ht="14.25">
      <c r="A18" s="1">
        <v>4</v>
      </c>
      <c r="C18" s="3" t="s">
        <v>165</v>
      </c>
      <c r="H18" s="97"/>
      <c r="I18" s="1">
        <v>4</v>
      </c>
      <c r="J18" s="95">
        <v>4000</v>
      </c>
      <c r="M18" s="17"/>
    </row>
    <row r="19" spans="1:10" ht="14.25">
      <c r="A19" s="1">
        <v>4</v>
      </c>
      <c r="C19" s="3" t="s">
        <v>328</v>
      </c>
      <c r="F19" s="16">
        <v>1600</v>
      </c>
      <c r="H19" s="96"/>
      <c r="I19" s="1">
        <v>4</v>
      </c>
      <c r="J19" s="95"/>
    </row>
    <row r="20" spans="1:10" ht="14.25">
      <c r="A20" s="1">
        <v>4</v>
      </c>
      <c r="C20" s="3" t="s">
        <v>164</v>
      </c>
      <c r="H20" s="96"/>
      <c r="I20" s="1">
        <v>4</v>
      </c>
      <c r="J20" s="95">
        <v>400</v>
      </c>
    </row>
    <row r="21" spans="1:10" ht="14.25">
      <c r="A21" s="1">
        <v>2</v>
      </c>
      <c r="B21" s="3" t="s">
        <v>202</v>
      </c>
      <c r="C21" s="3" t="s">
        <v>198</v>
      </c>
      <c r="F21" s="17"/>
      <c r="G21" s="17"/>
      <c r="H21" s="94"/>
      <c r="I21" s="1">
        <v>2</v>
      </c>
      <c r="J21" s="94"/>
    </row>
    <row r="22" spans="1:10" ht="14.25">
      <c r="A22" s="1">
        <v>2</v>
      </c>
      <c r="B22" s="3" t="s">
        <v>202</v>
      </c>
      <c r="C22" s="3" t="s">
        <v>6</v>
      </c>
      <c r="H22" s="96"/>
      <c r="I22" s="1">
        <v>2</v>
      </c>
      <c r="J22" s="93">
        <v>140</v>
      </c>
    </row>
    <row r="23" spans="1:10" ht="14.25">
      <c r="A23" s="1">
        <v>2</v>
      </c>
      <c r="B23" s="3" t="s">
        <v>202</v>
      </c>
      <c r="C23" s="3" t="s">
        <v>179</v>
      </c>
      <c r="H23" s="96"/>
      <c r="I23" s="1">
        <v>2</v>
      </c>
      <c r="J23" s="95">
        <v>85</v>
      </c>
    </row>
    <row r="24" spans="1:10" ht="14.25">
      <c r="A24" s="1">
        <v>2</v>
      </c>
      <c r="B24" s="3" t="s">
        <v>202</v>
      </c>
      <c r="C24" s="3" t="s">
        <v>7</v>
      </c>
      <c r="H24" s="96"/>
      <c r="I24" s="1">
        <v>2</v>
      </c>
      <c r="J24" s="95">
        <v>70</v>
      </c>
    </row>
    <row r="25" spans="1:10" ht="14.25">
      <c r="A25" s="1">
        <v>2</v>
      </c>
      <c r="B25" s="3" t="s">
        <v>202</v>
      </c>
      <c r="C25" s="3" t="s">
        <v>8</v>
      </c>
      <c r="H25" s="95">
        <v>70</v>
      </c>
      <c r="I25" s="1">
        <v>2</v>
      </c>
      <c r="J25" s="95">
        <v>70</v>
      </c>
    </row>
    <row r="26" spans="1:19" ht="14.25">
      <c r="A26" s="1">
        <v>2</v>
      </c>
      <c r="B26" s="3" t="s">
        <v>202</v>
      </c>
      <c r="C26" s="3" t="s">
        <v>9</v>
      </c>
      <c r="H26" s="97">
        <v>1800</v>
      </c>
      <c r="I26" s="1">
        <v>2</v>
      </c>
      <c r="J26" s="94"/>
      <c r="L26" s="88"/>
      <c r="M26" s="88"/>
      <c r="N26" s="88"/>
      <c r="O26" s="88"/>
      <c r="P26" s="88"/>
      <c r="Q26" s="88"/>
      <c r="R26" s="88"/>
      <c r="S26" s="89"/>
    </row>
    <row r="27" spans="1:10" ht="14.25">
      <c r="A27" s="1">
        <v>2</v>
      </c>
      <c r="B27" s="3" t="s">
        <v>202</v>
      </c>
      <c r="C27" s="3" t="s">
        <v>10</v>
      </c>
      <c r="H27" s="96"/>
      <c r="I27" s="1">
        <v>2</v>
      </c>
      <c r="J27" s="95">
        <v>475</v>
      </c>
    </row>
    <row r="28" spans="1:12" ht="15.75">
      <c r="A28" s="1">
        <v>2</v>
      </c>
      <c r="B28" s="3" t="s">
        <v>202</v>
      </c>
      <c r="C28" s="3" t="s">
        <v>11</v>
      </c>
      <c r="H28" s="96"/>
      <c r="I28" s="1">
        <v>2</v>
      </c>
      <c r="J28" s="95">
        <v>400</v>
      </c>
      <c r="L28" s="90"/>
    </row>
    <row r="29" spans="1:12" ht="14.25">
      <c r="A29" s="1">
        <v>2</v>
      </c>
      <c r="B29" s="3" t="s">
        <v>202</v>
      </c>
      <c r="C29" s="3" t="s">
        <v>13</v>
      </c>
      <c r="H29" s="96"/>
      <c r="I29" s="1">
        <v>2</v>
      </c>
      <c r="J29" s="95">
        <v>225</v>
      </c>
      <c r="L29" s="20"/>
    </row>
    <row r="30" spans="1:12" ht="14.25">
      <c r="A30" s="1">
        <v>2</v>
      </c>
      <c r="B30" s="3" t="s">
        <v>202</v>
      </c>
      <c r="C30" s="3" t="s">
        <v>22</v>
      </c>
      <c r="H30" s="14">
        <v>1000</v>
      </c>
      <c r="I30" s="1">
        <v>2</v>
      </c>
      <c r="J30" s="95">
        <v>1500</v>
      </c>
      <c r="L30" s="20"/>
    </row>
    <row r="31" spans="1:12" ht="15">
      <c r="A31" s="1">
        <v>2</v>
      </c>
      <c r="B31" s="3" t="s">
        <v>202</v>
      </c>
      <c r="C31" s="3" t="s">
        <v>337</v>
      </c>
      <c r="F31" s="16">
        <v>1000</v>
      </c>
      <c r="H31" s="95">
        <v>1000</v>
      </c>
      <c r="I31" s="1">
        <v>2</v>
      </c>
      <c r="J31" s="95">
        <v>250</v>
      </c>
      <c r="L31" s="23"/>
    </row>
    <row r="32" spans="1:10" ht="14.25">
      <c r="A32" s="1">
        <v>2</v>
      </c>
      <c r="B32" s="3" t="s">
        <v>202</v>
      </c>
      <c r="C32" s="3" t="s">
        <v>329</v>
      </c>
      <c r="F32" s="16">
        <v>500</v>
      </c>
      <c r="H32" s="95">
        <v>1000</v>
      </c>
      <c r="I32" s="1">
        <v>2</v>
      </c>
      <c r="J32" s="93">
        <v>2000</v>
      </c>
    </row>
    <row r="33" spans="1:10" ht="14.25">
      <c r="A33" s="1">
        <v>2</v>
      </c>
      <c r="B33" s="3" t="s">
        <v>202</v>
      </c>
      <c r="C33" s="3" t="s">
        <v>338</v>
      </c>
      <c r="F33" s="16">
        <v>4000</v>
      </c>
      <c r="H33" s="15">
        <v>3000</v>
      </c>
      <c r="I33" s="1">
        <v>2</v>
      </c>
      <c r="J33" s="95">
        <v>2000</v>
      </c>
    </row>
    <row r="34" spans="1:10" ht="14.25">
      <c r="A34" s="1">
        <v>2</v>
      </c>
      <c r="B34" s="3" t="s">
        <v>202</v>
      </c>
      <c r="C34" s="3" t="s">
        <v>26</v>
      </c>
      <c r="D34" s="3"/>
      <c r="E34" s="3"/>
      <c r="F34" s="3"/>
      <c r="G34" s="3"/>
      <c r="H34" s="94"/>
      <c r="I34" s="1">
        <v>2</v>
      </c>
      <c r="J34" s="93">
        <v>500</v>
      </c>
    </row>
    <row r="35" spans="1:10" ht="14.25">
      <c r="A35" s="1">
        <v>23</v>
      </c>
      <c r="B35" s="3" t="s">
        <v>202</v>
      </c>
      <c r="C35" s="3" t="s">
        <v>25</v>
      </c>
      <c r="F35" s="16">
        <v>1500</v>
      </c>
      <c r="H35" s="98">
        <v>2500</v>
      </c>
      <c r="I35" s="1">
        <v>23</v>
      </c>
      <c r="J35" s="98">
        <v>2500</v>
      </c>
    </row>
    <row r="36" spans="1:10" ht="14.25">
      <c r="A36" s="1">
        <v>23</v>
      </c>
      <c r="B36" s="3" t="s">
        <v>202</v>
      </c>
      <c r="C36" s="3" t="s">
        <v>330</v>
      </c>
      <c r="D36" s="21"/>
      <c r="E36" s="21"/>
      <c r="F36" s="21"/>
      <c r="G36" s="21"/>
      <c r="H36" s="94"/>
      <c r="I36" s="1">
        <v>23</v>
      </c>
      <c r="J36" s="93">
        <v>140</v>
      </c>
    </row>
    <row r="37" spans="3:10" ht="14.25">
      <c r="C37" s="28" t="s">
        <v>307</v>
      </c>
      <c r="D37" s="21"/>
      <c r="E37" s="21"/>
      <c r="F37" s="21">
        <f>SUM(F9:F36)</f>
        <v>12100</v>
      </c>
      <c r="G37" s="21"/>
      <c r="H37" s="93">
        <f>SUM(H9:H36)</f>
        <v>13070</v>
      </c>
      <c r="I37" s="1"/>
      <c r="J37" s="93">
        <f>SUM(J9:J36)</f>
        <v>17405</v>
      </c>
    </row>
    <row r="38" spans="3:10" ht="15">
      <c r="C38" s="86" t="s">
        <v>197</v>
      </c>
      <c r="D38" s="21"/>
      <c r="E38" s="21"/>
      <c r="F38" s="21"/>
      <c r="G38" s="21"/>
      <c r="H38" s="94"/>
      <c r="I38" s="1"/>
      <c r="J38" s="93"/>
    </row>
    <row r="39" spans="1:10" ht="14.25">
      <c r="A39" s="1">
        <v>25</v>
      </c>
      <c r="C39" s="16" t="s">
        <v>331</v>
      </c>
      <c r="D39" s="3"/>
      <c r="E39" s="3"/>
      <c r="F39" s="16" t="s">
        <v>340</v>
      </c>
      <c r="G39" s="3"/>
      <c r="H39" s="95" t="s">
        <v>341</v>
      </c>
      <c r="I39" s="1">
        <v>25</v>
      </c>
      <c r="J39" s="14" t="s">
        <v>342</v>
      </c>
    </row>
    <row r="40" spans="1:10" ht="15.75">
      <c r="A40" s="1">
        <v>25</v>
      </c>
      <c r="B40" s="90" t="s">
        <v>196</v>
      </c>
      <c r="C40" s="3" t="s">
        <v>188</v>
      </c>
      <c r="F40" s="3"/>
      <c r="G40" s="3"/>
      <c r="H40" s="99">
        <v>10000</v>
      </c>
      <c r="I40" s="1">
        <v>25</v>
      </c>
      <c r="J40" s="94"/>
    </row>
    <row r="41" spans="1:10" ht="15.75">
      <c r="A41" s="1">
        <v>25</v>
      </c>
      <c r="B41" s="90" t="s">
        <v>196</v>
      </c>
      <c r="C41" s="3" t="s">
        <v>332</v>
      </c>
      <c r="F41" s="16">
        <v>1500</v>
      </c>
      <c r="H41" s="96"/>
      <c r="I41" s="1">
        <v>25</v>
      </c>
      <c r="J41" s="95"/>
    </row>
    <row r="42" spans="1:10" ht="15.75">
      <c r="A42" s="1">
        <v>25</v>
      </c>
      <c r="B42" s="90" t="s">
        <v>196</v>
      </c>
      <c r="C42" s="3" t="s">
        <v>19</v>
      </c>
      <c r="H42" s="96"/>
      <c r="I42" s="1">
        <v>25</v>
      </c>
      <c r="J42" s="97" t="s">
        <v>199</v>
      </c>
    </row>
    <row r="43" spans="1:12" ht="15.75">
      <c r="A43" s="1">
        <v>25</v>
      </c>
      <c r="B43" s="90" t="s">
        <v>196</v>
      </c>
      <c r="C43" s="3" t="s">
        <v>20</v>
      </c>
      <c r="H43" s="96"/>
      <c r="I43" s="1">
        <v>25</v>
      </c>
      <c r="J43" s="95"/>
      <c r="L43" s="20">
        <v>25360</v>
      </c>
    </row>
    <row r="44" spans="1:10" ht="15.75">
      <c r="A44" s="1">
        <v>25</v>
      </c>
      <c r="B44" s="90" t="s">
        <v>196</v>
      </c>
      <c r="C44" s="3" t="s">
        <v>334</v>
      </c>
      <c r="F44" s="17">
        <v>1200</v>
      </c>
      <c r="G44" s="17"/>
      <c r="H44" s="96"/>
      <c r="I44" s="1">
        <v>25</v>
      </c>
      <c r="J44" s="94" t="s">
        <v>12</v>
      </c>
    </row>
    <row r="45" spans="1:10" ht="15.75">
      <c r="A45" s="1">
        <v>25</v>
      </c>
      <c r="B45" s="90" t="s">
        <v>196</v>
      </c>
      <c r="C45" s="3" t="s">
        <v>333</v>
      </c>
      <c r="F45" s="20">
        <v>1050</v>
      </c>
      <c r="G45" s="20"/>
      <c r="H45" s="14">
        <v>1050</v>
      </c>
      <c r="I45" s="1">
        <v>25</v>
      </c>
      <c r="J45" s="14">
        <v>1050</v>
      </c>
    </row>
    <row r="46" spans="1:10" ht="15.75">
      <c r="A46" s="1">
        <v>25</v>
      </c>
      <c r="B46" s="90" t="s">
        <v>196</v>
      </c>
      <c r="C46" s="3" t="s">
        <v>14</v>
      </c>
      <c r="H46" s="94"/>
      <c r="I46" s="1">
        <v>25</v>
      </c>
      <c r="J46" s="95">
        <v>250</v>
      </c>
    </row>
    <row r="47" spans="1:10" ht="15.75">
      <c r="A47" s="1">
        <v>25</v>
      </c>
      <c r="B47" s="90" t="s">
        <v>196</v>
      </c>
      <c r="C47" s="3" t="s">
        <v>15</v>
      </c>
      <c r="H47" s="97">
        <v>120</v>
      </c>
      <c r="I47" s="1">
        <v>25</v>
      </c>
      <c r="J47" s="95">
        <v>120</v>
      </c>
    </row>
    <row r="48" spans="1:9" ht="15.75">
      <c r="A48" s="1">
        <v>25</v>
      </c>
      <c r="B48" s="90" t="s">
        <v>196</v>
      </c>
      <c r="C48" s="3" t="s">
        <v>16</v>
      </c>
      <c r="H48" s="97">
        <v>1000</v>
      </c>
      <c r="I48" s="1">
        <v>25</v>
      </c>
    </row>
    <row r="49" spans="1:9" ht="15.75">
      <c r="A49" s="1">
        <v>25</v>
      </c>
      <c r="B49" s="90" t="s">
        <v>196</v>
      </c>
      <c r="C49" s="3" t="s">
        <v>17</v>
      </c>
      <c r="F49" s="16" t="s">
        <v>18</v>
      </c>
      <c r="I49" s="1">
        <v>25</v>
      </c>
    </row>
    <row r="50" spans="1:10" ht="15.75">
      <c r="A50" s="1">
        <v>25</v>
      </c>
      <c r="B50" s="90" t="s">
        <v>196</v>
      </c>
      <c r="C50" s="3" t="s">
        <v>166</v>
      </c>
      <c r="F50" s="16" t="s">
        <v>18</v>
      </c>
      <c r="H50" s="18"/>
      <c r="I50" s="1">
        <v>25</v>
      </c>
      <c r="J50" s="16">
        <f>SUM(J39:J49)</f>
        <v>1420</v>
      </c>
    </row>
    <row r="51" spans="2:10" ht="15.75">
      <c r="B51" s="90"/>
      <c r="C51" s="28" t="s">
        <v>308</v>
      </c>
      <c r="F51" s="16">
        <f>SUM(F39:F50)</f>
        <v>3750</v>
      </c>
      <c r="H51" s="19">
        <f>SUM(H39:H50)</f>
        <v>12170</v>
      </c>
      <c r="J51" s="16">
        <f>SUM(J39:J50)</f>
        <v>2840</v>
      </c>
    </row>
    <row r="52" spans="3:12" ht="15">
      <c r="C52" s="22" t="s">
        <v>27</v>
      </c>
      <c r="D52" s="23"/>
      <c r="E52" s="23"/>
      <c r="F52" s="133">
        <f>F51+F37</f>
        <v>15850</v>
      </c>
      <c r="G52" s="23"/>
      <c r="H52" s="24">
        <f>SUM(H37+H51)</f>
        <v>25240</v>
      </c>
      <c r="J52" s="23">
        <f>SUM(J37+J51)</f>
        <v>20245</v>
      </c>
      <c r="L52" s="23">
        <f>SUM(L28:L49)</f>
        <v>25360</v>
      </c>
    </row>
    <row r="53" spans="1:12" s="25" customFormat="1" ht="12">
      <c r="A53" s="27"/>
      <c r="D53" s="92"/>
      <c r="F53" s="26" t="s">
        <v>203</v>
      </c>
      <c r="G53" s="26"/>
      <c r="H53" s="27" t="s">
        <v>205</v>
      </c>
      <c r="J53" s="27" t="s">
        <v>204</v>
      </c>
      <c r="L53" s="27" t="s">
        <v>1</v>
      </c>
    </row>
    <row r="54" spans="1:10" s="25" customFormat="1" ht="12.75">
      <c r="A54" s="27"/>
      <c r="D54" s="55"/>
      <c r="E54" s="55"/>
      <c r="F54" s="55">
        <v>15850</v>
      </c>
      <c r="G54" s="55"/>
      <c r="H54" s="55">
        <v>28490</v>
      </c>
      <c r="J54" s="141">
        <v>33245</v>
      </c>
    </row>
    <row r="55" spans="1:10" s="25" customFormat="1" ht="12.75">
      <c r="A55" s="27"/>
      <c r="C55" s="35" t="s">
        <v>277</v>
      </c>
      <c r="D55" s="55"/>
      <c r="E55" s="55"/>
      <c r="F55" s="55"/>
      <c r="G55" s="55"/>
      <c r="H55" s="55"/>
      <c r="J55" s="55"/>
    </row>
    <row r="56" spans="1:15" s="6" customFormat="1" ht="15">
      <c r="A56" s="8"/>
      <c r="C56" s="91" t="s">
        <v>200</v>
      </c>
      <c r="D56" s="92" t="s">
        <v>183</v>
      </c>
      <c r="E56" s="29"/>
      <c r="F56" s="29"/>
      <c r="G56" s="29"/>
      <c r="H56" s="29" t="s">
        <v>201</v>
      </c>
      <c r="J56" s="8"/>
      <c r="K56" s="28" t="s">
        <v>28</v>
      </c>
      <c r="L56" s="28" t="s">
        <v>29</v>
      </c>
      <c r="N56" s="30" t="s">
        <v>30</v>
      </c>
      <c r="O56" s="31"/>
    </row>
    <row r="57" spans="3:14" ht="15.75">
      <c r="C57" s="3" t="s">
        <v>335</v>
      </c>
      <c r="D57" s="32" t="s">
        <v>212</v>
      </c>
      <c r="E57" s="32" t="s">
        <v>213</v>
      </c>
      <c r="F57" s="32"/>
      <c r="G57" s="32"/>
      <c r="H57" s="25" t="s">
        <v>31</v>
      </c>
      <c r="J57" s="17">
        <v>454200</v>
      </c>
      <c r="K57" s="1">
        <v>113692</v>
      </c>
      <c r="L57" s="1">
        <v>947</v>
      </c>
      <c r="M57" s="3" t="s">
        <v>32</v>
      </c>
      <c r="N57" s="1">
        <v>947</v>
      </c>
    </row>
    <row r="58" spans="3:10" ht="15">
      <c r="C58" s="3" t="s">
        <v>336</v>
      </c>
      <c r="D58" s="32" t="s">
        <v>214</v>
      </c>
      <c r="E58" s="32" t="s">
        <v>213</v>
      </c>
      <c r="F58" s="32" t="s">
        <v>180</v>
      </c>
      <c r="G58" s="32"/>
      <c r="H58" s="25" t="s">
        <v>31</v>
      </c>
      <c r="J58" s="17"/>
    </row>
    <row r="59" spans="3:14" ht="14.25">
      <c r="C59" s="3" t="s">
        <v>215</v>
      </c>
      <c r="D59" s="32" t="s">
        <v>216</v>
      </c>
      <c r="E59" s="32" t="s">
        <v>213</v>
      </c>
      <c r="F59" s="32" t="s">
        <v>182</v>
      </c>
      <c r="G59" s="32"/>
      <c r="H59" s="25" t="s">
        <v>33</v>
      </c>
      <c r="J59" s="17">
        <v>1793435</v>
      </c>
      <c r="K59" s="1">
        <v>4990</v>
      </c>
      <c r="L59" s="1">
        <v>332</v>
      </c>
      <c r="M59" s="3" t="s">
        <v>34</v>
      </c>
      <c r="N59" s="1">
        <v>3984</v>
      </c>
    </row>
    <row r="60" spans="3:14" ht="15">
      <c r="C60" s="3" t="s">
        <v>217</v>
      </c>
      <c r="D60" s="32" t="s">
        <v>218</v>
      </c>
      <c r="E60" s="32" t="s">
        <v>213</v>
      </c>
      <c r="F60" s="32" t="s">
        <v>181</v>
      </c>
      <c r="G60" s="32"/>
      <c r="H60" s="25" t="s">
        <v>35</v>
      </c>
      <c r="J60" s="17">
        <v>1650000</v>
      </c>
      <c r="K60" s="1">
        <v>7248</v>
      </c>
      <c r="L60" s="1">
        <v>600</v>
      </c>
      <c r="M60" s="3" t="s">
        <v>34</v>
      </c>
      <c r="N60" s="1">
        <v>7200</v>
      </c>
    </row>
    <row r="61" spans="3:14" ht="15">
      <c r="C61" s="3" t="s">
        <v>219</v>
      </c>
      <c r="D61" s="32" t="s">
        <v>220</v>
      </c>
      <c r="E61" s="32" t="s">
        <v>213</v>
      </c>
      <c r="F61" s="32"/>
      <c r="G61" s="32"/>
      <c r="H61" s="25" t="s">
        <v>36</v>
      </c>
      <c r="J61" s="17">
        <v>1910090</v>
      </c>
      <c r="K61" s="1">
        <v>34760</v>
      </c>
      <c r="L61" s="1">
        <v>2896</v>
      </c>
      <c r="M61" s="3" t="s">
        <v>37</v>
      </c>
      <c r="N61" s="1">
        <v>2896</v>
      </c>
    </row>
    <row r="62" spans="4:14" ht="14.25">
      <c r="D62" s="32"/>
      <c r="E62" s="32"/>
      <c r="F62" s="32"/>
      <c r="G62" s="32"/>
      <c r="J62" s="17"/>
      <c r="K62" s="1">
        <f>SUM(K57:K61)</f>
        <v>160690</v>
      </c>
      <c r="L62" s="1">
        <f>SUM(L57:L61)</f>
        <v>4775</v>
      </c>
      <c r="N62" s="1"/>
    </row>
    <row r="63" spans="4:14" ht="14.25">
      <c r="D63" s="32"/>
      <c r="E63" s="32"/>
      <c r="F63" s="32"/>
      <c r="G63" s="32"/>
      <c r="J63" s="17"/>
      <c r="K63" s="1"/>
      <c r="L63" s="1"/>
      <c r="N63" s="1"/>
    </row>
    <row r="64" spans="3:15" ht="14.25">
      <c r="C64" s="100" t="s">
        <v>221</v>
      </c>
      <c r="D64" s="78">
        <v>13.4</v>
      </c>
      <c r="E64" s="78"/>
      <c r="F64" s="101" t="s">
        <v>208</v>
      </c>
      <c r="G64" s="34"/>
      <c r="H64" s="77">
        <v>201361</v>
      </c>
      <c r="J64" s="84" t="s">
        <v>184</v>
      </c>
      <c r="K64" s="79"/>
      <c r="L64" s="79"/>
      <c r="M64" s="80" t="s">
        <v>185</v>
      </c>
      <c r="N64" s="76">
        <f>SUM(N57:N61)</f>
        <v>15027</v>
      </c>
      <c r="O64" s="25"/>
    </row>
    <row r="65" spans="11:14" ht="14.25">
      <c r="K65" s="25" t="s">
        <v>207</v>
      </c>
      <c r="L65" s="82"/>
      <c r="M65" s="83"/>
      <c r="N65" s="81">
        <v>93</v>
      </c>
    </row>
    <row r="66" spans="4:5" ht="14.25">
      <c r="D66" s="3"/>
      <c r="E66" s="3"/>
    </row>
    <row r="67" spans="4:11" ht="14.25">
      <c r="D67" s="3"/>
      <c r="E67" s="3"/>
      <c r="J67" s="35"/>
      <c r="K67" s="33"/>
    </row>
    <row r="68" spans="4:5" ht="14.25">
      <c r="D68" s="3"/>
      <c r="E68" s="3"/>
    </row>
    <row r="69" spans="4:5" ht="14.25">
      <c r="D69" s="3"/>
      <c r="E69" s="3"/>
    </row>
    <row r="70" spans="4:5" ht="14.25">
      <c r="D70" s="3"/>
      <c r="E70" s="3"/>
    </row>
  </sheetData>
  <sheetProtection/>
  <printOptions/>
  <pageMargins left="0.25" right="0.25" top="0.75" bottom="0.75" header="0.3" footer="0.3"/>
  <pageSetup orientation="portrait" scale="80" r:id="rId4"/>
  <headerFooter>
    <oddHeader>&amp;LSmart-Cushion (URL) by AQR4U Inc.&amp;CTheTweetSeat (URL)</oddHeader>
    <oddFooter>&amp;L&amp;B Confidential&amp;B&amp;C&amp;D&amp;RPage &amp;P</oddFooter>
  </headerFooter>
  <drawing r:id="rId3"/>
  <legacyDrawing r:id="rId2"/>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H46"/>
  <sheetViews>
    <sheetView zoomScalePageLayoutView="0" workbookViewId="0" topLeftCell="A1">
      <selection activeCell="B40" sqref="B40"/>
    </sheetView>
  </sheetViews>
  <sheetFormatPr defaultColWidth="11.7109375" defaultRowHeight="15"/>
  <cols>
    <col min="1" max="1" width="38.7109375" style="51" customWidth="1"/>
    <col min="2" max="2" width="14.7109375" style="106" customWidth="1"/>
    <col min="3" max="3" width="7.7109375" style="110" customWidth="1"/>
    <col min="4" max="4" width="14.7109375" style="106" customWidth="1"/>
    <col min="5" max="5" width="7.7109375" style="110" customWidth="1"/>
    <col min="6" max="6" width="14.7109375" style="106" customWidth="1"/>
    <col min="7" max="7" width="7.7109375" style="110" customWidth="1"/>
    <col min="8" max="16384" width="11.7109375" style="51" customWidth="1"/>
  </cols>
  <sheetData>
    <row r="1" spans="2:3" ht="12">
      <c r="B1" s="102" t="s">
        <v>115</v>
      </c>
      <c r="C1" s="108"/>
    </row>
    <row r="2" spans="2:7" ht="12">
      <c r="B2" s="111"/>
      <c r="C2" s="112"/>
      <c r="D2" s="118"/>
      <c r="E2" s="112"/>
      <c r="F2" s="118"/>
      <c r="G2" s="112"/>
    </row>
    <row r="3" spans="1:8" ht="12">
      <c r="A3" s="53" t="s">
        <v>116</v>
      </c>
      <c r="B3" s="150">
        <v>2011</v>
      </c>
      <c r="C3" s="151"/>
      <c r="D3" s="152">
        <v>2012</v>
      </c>
      <c r="E3" s="151"/>
      <c r="F3" s="152">
        <v>2013</v>
      </c>
      <c r="G3" s="151"/>
      <c r="H3" s="52" t="s">
        <v>117</v>
      </c>
    </row>
    <row r="4" spans="2:7" ht="12">
      <c r="B4" s="111"/>
      <c r="C4" s="112"/>
      <c r="D4" s="118"/>
      <c r="E4" s="112"/>
      <c r="F4" s="118"/>
      <c r="G4" s="112"/>
    </row>
    <row r="5" spans="1:7" ht="12">
      <c r="A5" s="53" t="s">
        <v>31</v>
      </c>
      <c r="B5" s="107">
        <v>454200</v>
      </c>
      <c r="C5" s="113">
        <f>B5/B9</f>
        <v>0.0848412961553369</v>
      </c>
      <c r="D5" s="119">
        <v>483250</v>
      </c>
      <c r="E5" s="113">
        <f>D5/D9</f>
        <v>0.08252367913017566</v>
      </c>
      <c r="F5" s="119">
        <v>501750</v>
      </c>
      <c r="G5" s="113">
        <f>F5/F9</f>
        <v>0.07761471083009455</v>
      </c>
    </row>
    <row r="6" spans="1:7" ht="12">
      <c r="A6" s="53" t="s">
        <v>33</v>
      </c>
      <c r="B6" s="107">
        <v>1793435</v>
      </c>
      <c r="C6" s="113">
        <f>B6/B9</f>
        <v>0.3350007705203581</v>
      </c>
      <c r="D6" s="119">
        <v>2000000</v>
      </c>
      <c r="E6" s="113">
        <f>D6/D9</f>
        <v>0.34153617850046836</v>
      </c>
      <c r="F6" s="119">
        <v>2105000</v>
      </c>
      <c r="G6" s="113">
        <f>F6/F9</f>
        <v>0.3256182686544076</v>
      </c>
    </row>
    <row r="7" spans="1:7" ht="12">
      <c r="A7" s="53" t="s">
        <v>35</v>
      </c>
      <c r="B7" s="107">
        <v>1650000</v>
      </c>
      <c r="C7" s="113">
        <f>B7/B9</f>
        <v>0.3082081432327298</v>
      </c>
      <c r="D7" s="119">
        <v>1850300</v>
      </c>
      <c r="E7" s="113">
        <f>D7/D9</f>
        <v>0.3159721955397083</v>
      </c>
      <c r="F7" s="119">
        <v>2115750</v>
      </c>
      <c r="G7" s="113">
        <f>F7/F9</f>
        <v>0.3272811648007425</v>
      </c>
    </row>
    <row r="8" spans="1:7" ht="12">
      <c r="A8" s="53" t="s">
        <v>36</v>
      </c>
      <c r="B8" s="104">
        <v>1910090</v>
      </c>
      <c r="C8" s="114">
        <f>B8/B9</f>
        <v>0.3567910862469121</v>
      </c>
      <c r="D8" s="120">
        <v>2005595</v>
      </c>
      <c r="E8" s="114">
        <f>D8/D9</f>
        <v>0.3424916259598234</v>
      </c>
      <c r="F8" s="120">
        <v>2243875</v>
      </c>
      <c r="G8" s="114">
        <f>F8/F9</f>
        <v>0.34710056654484983</v>
      </c>
    </row>
    <row r="9" spans="1:7" ht="12">
      <c r="A9" s="53" t="s">
        <v>118</v>
      </c>
      <c r="B9" s="104">
        <f>SUM(B6:B8)</f>
        <v>5353525</v>
      </c>
      <c r="C9" s="114">
        <v>1</v>
      </c>
      <c r="D9" s="120">
        <f>SUM(D6:D8)</f>
        <v>5855895</v>
      </c>
      <c r="E9" s="114">
        <v>1</v>
      </c>
      <c r="F9" s="120">
        <f>SUM(F6:F8)</f>
        <v>6464625</v>
      </c>
      <c r="G9" s="114">
        <v>1</v>
      </c>
    </row>
    <row r="10" spans="1:7" ht="12">
      <c r="A10" s="52" t="s">
        <v>119</v>
      </c>
      <c r="B10" s="105">
        <v>-2613476.25</v>
      </c>
      <c r="C10" s="115">
        <f>B10/B9</f>
        <v>-0.4881785832699016</v>
      </c>
      <c r="D10" s="121">
        <v>-2852615.25</v>
      </c>
      <c r="E10" s="115">
        <f>D10/D9</f>
        <v>-0.487135655608579</v>
      </c>
      <c r="F10" s="121">
        <v>-3134868.75</v>
      </c>
      <c r="G10" s="115">
        <f>F10/F9</f>
        <v>-0.4849266198735426</v>
      </c>
    </row>
    <row r="11" spans="1:7" ht="12">
      <c r="A11" s="53" t="s">
        <v>120</v>
      </c>
      <c r="B11" s="107">
        <f>B9+B10</f>
        <v>2740048.75</v>
      </c>
      <c r="C11" s="113">
        <f>B11/B9</f>
        <v>0.5118214167300984</v>
      </c>
      <c r="D11" s="119">
        <f>D9+D10</f>
        <v>3003279.75</v>
      </c>
      <c r="E11" s="113">
        <f>D11/D9</f>
        <v>0.5128643443914209</v>
      </c>
      <c r="F11" s="119">
        <f>F9+F10</f>
        <v>3329756.25</v>
      </c>
      <c r="G11" s="113">
        <f>F11/F9</f>
        <v>0.5150733801264574</v>
      </c>
    </row>
    <row r="12" spans="2:7" ht="12">
      <c r="B12" s="107"/>
      <c r="C12" s="113"/>
      <c r="D12" s="119"/>
      <c r="E12" s="113"/>
      <c r="F12" s="119"/>
      <c r="G12" s="113"/>
    </row>
    <row r="13" spans="1:7" ht="12">
      <c r="A13" s="53" t="s">
        <v>121</v>
      </c>
      <c r="B13" s="107"/>
      <c r="C13" s="113"/>
      <c r="D13" s="119"/>
      <c r="E13" s="113"/>
      <c r="F13" s="119"/>
      <c r="G13" s="113"/>
    </row>
    <row r="14" spans="2:7" ht="12">
      <c r="B14" s="107"/>
      <c r="C14" s="113"/>
      <c r="D14" s="119"/>
      <c r="E14" s="113"/>
      <c r="F14" s="119"/>
      <c r="G14" s="113"/>
    </row>
    <row r="15" spans="1:7" ht="12">
      <c r="A15" s="51" t="s">
        <v>122</v>
      </c>
      <c r="B15" s="107">
        <v>52000</v>
      </c>
      <c r="C15" s="113">
        <f>B15/B9</f>
        <v>0.009713226332183002</v>
      </c>
      <c r="D15" s="119">
        <v>52000</v>
      </c>
      <c r="E15" s="113">
        <f>D15/D9</f>
        <v>0.008879940641012177</v>
      </c>
      <c r="F15" s="119">
        <v>55000</v>
      </c>
      <c r="G15" s="113">
        <f>F15/F9</f>
        <v>0.008507840748689986</v>
      </c>
    </row>
    <row r="16" spans="1:7" ht="12">
      <c r="A16" s="52" t="s">
        <v>123</v>
      </c>
      <c r="B16" s="107">
        <v>87115</v>
      </c>
      <c r="C16" s="113">
        <f>B16/B9</f>
        <v>0.016272455998617732</v>
      </c>
      <c r="D16" s="119">
        <v>95087</v>
      </c>
      <c r="E16" s="113">
        <f>D16/D9</f>
        <v>0.016237825302537017</v>
      </c>
      <c r="F16" s="119">
        <v>104495</v>
      </c>
      <c r="G16" s="113">
        <f>F16/F9</f>
        <v>0.01616412398244291</v>
      </c>
    </row>
    <row r="17" spans="1:7" ht="12">
      <c r="A17" s="52" t="s">
        <v>124</v>
      </c>
      <c r="B17" s="107">
        <v>750</v>
      </c>
      <c r="C17" s="113">
        <f>B17/B9</f>
        <v>0.00014009461056033174</v>
      </c>
      <c r="D17" s="119">
        <v>750</v>
      </c>
      <c r="E17" s="113">
        <f>D17/D9</f>
        <v>0.00012807606693767562</v>
      </c>
      <c r="F17" s="119">
        <v>750</v>
      </c>
      <c r="G17" s="113">
        <f>F17/F9</f>
        <v>0.0001160160102094089</v>
      </c>
    </row>
    <row r="18" spans="1:7" ht="12">
      <c r="A18" s="52" t="s">
        <v>125</v>
      </c>
      <c r="B18" s="107">
        <v>29850</v>
      </c>
      <c r="C18" s="113">
        <f>B18/B9</f>
        <v>0.005575765500301203</v>
      </c>
      <c r="D18" s="119">
        <v>32238</v>
      </c>
      <c r="E18" s="113">
        <f>D18/D9</f>
        <v>0.005505221661249049</v>
      </c>
      <c r="F18" s="119">
        <v>37817</v>
      </c>
      <c r="G18" s="113">
        <f>F18/F9</f>
        <v>0.0058498366107856215</v>
      </c>
    </row>
    <row r="19" spans="1:7" ht="12">
      <c r="A19" s="52" t="s">
        <v>126</v>
      </c>
      <c r="B19" s="107">
        <v>344835</v>
      </c>
      <c r="C19" s="113">
        <f>B19/B9</f>
        <v>0.06441270004342933</v>
      </c>
      <c r="D19" s="119">
        <v>50000</v>
      </c>
      <c r="E19" s="113">
        <f>D19/D9</f>
        <v>0.008538404462511709</v>
      </c>
      <c r="F19" s="119">
        <v>53265</v>
      </c>
      <c r="G19" s="113">
        <f>F19/F9</f>
        <v>0.00823945704507222</v>
      </c>
    </row>
    <row r="20" spans="1:7" ht="12">
      <c r="A20" s="52" t="s">
        <v>127</v>
      </c>
      <c r="B20" s="107">
        <v>5000</v>
      </c>
      <c r="C20" s="113">
        <f>B20/B9</f>
        <v>0.0009339640704022116</v>
      </c>
      <c r="D20" s="119">
        <v>5000</v>
      </c>
      <c r="E20" s="113">
        <f>D20/D9</f>
        <v>0.0008538404462511708</v>
      </c>
      <c r="F20" s="119">
        <v>5000</v>
      </c>
      <c r="G20" s="113">
        <f>F20/F9</f>
        <v>0.0007734400680627259</v>
      </c>
    </row>
    <row r="21" spans="1:7" ht="12">
      <c r="A21" s="52" t="s">
        <v>128</v>
      </c>
      <c r="B21" s="107">
        <v>334331.2</v>
      </c>
      <c r="C21" s="113">
        <f>B21/B9</f>
        <v>0.062450665682891184</v>
      </c>
      <c r="D21" s="119">
        <v>429661.8</v>
      </c>
      <c r="E21" s="113">
        <f>D21/D9</f>
        <v>0.07337252460981626</v>
      </c>
      <c r="F21" s="119">
        <v>478404.68</v>
      </c>
      <c r="G21" s="113">
        <f>F21/F9</f>
        <v>0.07400346965214533</v>
      </c>
    </row>
    <row r="22" spans="1:7" ht="12">
      <c r="A22" s="52" t="s">
        <v>129</v>
      </c>
      <c r="B22" s="107">
        <v>3500</v>
      </c>
      <c r="C22" s="113">
        <f>B22/B9</f>
        <v>0.0006537748492815482</v>
      </c>
      <c r="D22" s="119">
        <v>5500</v>
      </c>
      <c r="E22" s="113">
        <f>D22/D9</f>
        <v>0.0009392244908762879</v>
      </c>
      <c r="F22" s="119">
        <v>7500</v>
      </c>
      <c r="G22" s="113">
        <f>F22/F9</f>
        <v>0.001160160102094089</v>
      </c>
    </row>
    <row r="23" spans="1:7" ht="12">
      <c r="A23" s="52" t="s">
        <v>130</v>
      </c>
      <c r="B23" s="107">
        <v>1000</v>
      </c>
      <c r="C23" s="113">
        <f>B23/B9</f>
        <v>0.00018679281408044232</v>
      </c>
      <c r="D23" s="119">
        <v>1875</v>
      </c>
      <c r="E23" s="113">
        <f>D23/D9</f>
        <v>0.00032019016734418905</v>
      </c>
      <c r="F23" s="119">
        <v>2500</v>
      </c>
      <c r="G23" s="113">
        <f>F23/F9</f>
        <v>0.00038672003403136297</v>
      </c>
    </row>
    <row r="24" spans="1:7" ht="12">
      <c r="A24" s="52" t="s">
        <v>131</v>
      </c>
      <c r="B24" s="107">
        <v>55620</v>
      </c>
      <c r="C24" s="113">
        <f>B24/B9</f>
        <v>0.010389416319154202</v>
      </c>
      <c r="D24" s="119">
        <v>57845</v>
      </c>
      <c r="E24" s="113">
        <f>D24/D9</f>
        <v>0.009878080122679796</v>
      </c>
      <c r="F24" s="119">
        <v>60160</v>
      </c>
      <c r="G24" s="113">
        <f>F24/F9</f>
        <v>0.00930603089893072</v>
      </c>
    </row>
    <row r="25" spans="1:7" ht="12">
      <c r="A25" s="52" t="s">
        <v>132</v>
      </c>
      <c r="B25" s="107">
        <v>41900</v>
      </c>
      <c r="C25" s="113">
        <f>B25/B9</f>
        <v>0.007826618909970533</v>
      </c>
      <c r="D25" s="119">
        <v>46195</v>
      </c>
      <c r="E25" s="113">
        <f>D25/D9</f>
        <v>0.007888631882914568</v>
      </c>
      <c r="F25" s="119">
        <v>47970</v>
      </c>
      <c r="G25" s="113">
        <f>F25/F9</f>
        <v>0.007420384012993793</v>
      </c>
    </row>
    <row r="26" spans="1:7" ht="12">
      <c r="A26" s="52" t="s">
        <v>133</v>
      </c>
      <c r="B26" s="107">
        <v>68849</v>
      </c>
      <c r="C26" s="113">
        <f>B26/B9</f>
        <v>0.012860498456624373</v>
      </c>
      <c r="D26" s="119">
        <v>54993</v>
      </c>
      <c r="E26" s="113">
        <f>D26/D9</f>
        <v>0.009391049532138127</v>
      </c>
      <c r="F26" s="119">
        <v>40428</v>
      </c>
      <c r="G26" s="113">
        <f>F26/F9</f>
        <v>0.006253727014327977</v>
      </c>
    </row>
    <row r="27" spans="1:7" ht="12">
      <c r="A27" s="52" t="s">
        <v>134</v>
      </c>
      <c r="B27" s="107">
        <v>24000</v>
      </c>
      <c r="C27" s="113">
        <f>B27/B9</f>
        <v>0.0044830275379306155</v>
      </c>
      <c r="D27" s="119">
        <v>27600</v>
      </c>
      <c r="E27" s="113">
        <f>D27/D9</f>
        <v>0.004713199263306463</v>
      </c>
      <c r="F27" s="119">
        <v>30000</v>
      </c>
      <c r="G27" s="113">
        <f>F27/F9</f>
        <v>0.004640640408376356</v>
      </c>
    </row>
    <row r="28" spans="1:7" ht="12">
      <c r="A28" s="52" t="s">
        <v>135</v>
      </c>
      <c r="B28" s="107">
        <v>28600</v>
      </c>
      <c r="C28" s="113">
        <f>B28/B9</f>
        <v>0.0053422744827006504</v>
      </c>
      <c r="D28" s="119">
        <v>32705</v>
      </c>
      <c r="E28" s="113">
        <f>D28/D9</f>
        <v>0.005584970358928908</v>
      </c>
      <c r="F28" s="119">
        <v>35325</v>
      </c>
      <c r="G28" s="113">
        <f>F28/F9</f>
        <v>0.005464354080863159</v>
      </c>
    </row>
    <row r="29" spans="1:7" ht="12">
      <c r="A29" s="52" t="s">
        <v>136</v>
      </c>
      <c r="B29" s="107">
        <v>11475</v>
      </c>
      <c r="C29" s="113">
        <f>B29/B9</f>
        <v>0.0021434475415730756</v>
      </c>
      <c r="D29" s="119">
        <v>11475</v>
      </c>
      <c r="E29" s="113">
        <f>D29/D9</f>
        <v>0.001959563824146437</v>
      </c>
      <c r="F29" s="119">
        <v>12049</v>
      </c>
      <c r="G29" s="113">
        <f>F29/F9</f>
        <v>0.001863835876017557</v>
      </c>
    </row>
    <row r="30" spans="1:7" ht="12">
      <c r="A30" s="52" t="s">
        <v>137</v>
      </c>
      <c r="B30" s="107">
        <v>17000</v>
      </c>
      <c r="C30" s="113">
        <f>B30/B9</f>
        <v>0.0031754778393675194</v>
      </c>
      <c r="D30" s="119">
        <v>22450</v>
      </c>
      <c r="E30" s="113">
        <f>D30/D9</f>
        <v>0.003833743603667757</v>
      </c>
      <c r="F30" s="119">
        <v>26750</v>
      </c>
      <c r="G30" s="113">
        <f>F30/F9</f>
        <v>0.004137904364135584</v>
      </c>
    </row>
    <row r="31" spans="1:7" ht="12">
      <c r="A31" s="52" t="s">
        <v>138</v>
      </c>
      <c r="B31" s="116">
        <v>5000</v>
      </c>
      <c r="C31" s="117">
        <f>B31/B9</f>
        <v>0.0009339640704022116</v>
      </c>
      <c r="D31" s="122">
        <v>5500</v>
      </c>
      <c r="E31" s="117">
        <f>D31/D9</f>
        <v>0.0009392244908762879</v>
      </c>
      <c r="F31" s="122">
        <v>6500</v>
      </c>
      <c r="G31" s="117">
        <f>F31/F9</f>
        <v>0.0010054720884815438</v>
      </c>
    </row>
    <row r="32" spans="1:7" ht="12">
      <c r="A32" s="52" t="s">
        <v>139</v>
      </c>
      <c r="B32" s="107">
        <v>59130</v>
      </c>
      <c r="C32" s="113">
        <f>B32/B9</f>
        <v>0.011045059096576555</v>
      </c>
      <c r="D32" s="119">
        <v>67545</v>
      </c>
      <c r="E32" s="113">
        <f>D32/D9</f>
        <v>0.011534530588407067</v>
      </c>
      <c r="F32" s="119">
        <v>75125</v>
      </c>
      <c r="G32" s="113">
        <f>F32/F9</f>
        <v>0.011620937022642459</v>
      </c>
    </row>
    <row r="33" spans="1:7" ht="12">
      <c r="A33" s="52" t="s">
        <v>140</v>
      </c>
      <c r="B33" s="107">
        <v>5675</v>
      </c>
      <c r="C33" s="113">
        <f>B33/B9</f>
        <v>0.0010600492199065103</v>
      </c>
      <c r="D33" s="119">
        <v>7350</v>
      </c>
      <c r="E33" s="113">
        <f>D33/D9</f>
        <v>0.001255145455989221</v>
      </c>
      <c r="F33" s="119">
        <v>8290</v>
      </c>
      <c r="G33" s="113">
        <f>F33/F9</f>
        <v>0.0012823636328479996</v>
      </c>
    </row>
    <row r="34" spans="1:7" ht="12">
      <c r="A34" s="52" t="s">
        <v>141</v>
      </c>
      <c r="B34" s="107">
        <v>10000</v>
      </c>
      <c r="C34" s="113">
        <f>B34/B9</f>
        <v>0.0018679281408044233</v>
      </c>
      <c r="D34" s="119">
        <v>7500</v>
      </c>
      <c r="E34" s="113">
        <f>D34/D9</f>
        <v>0.0012807606693767562</v>
      </c>
      <c r="F34" s="119">
        <v>5000</v>
      </c>
      <c r="G34" s="113">
        <f>F34/F9</f>
        <v>0.0007734400680627259</v>
      </c>
    </row>
    <row r="35" spans="1:7" ht="12">
      <c r="A35" s="52" t="s">
        <v>142</v>
      </c>
      <c r="B35" s="107">
        <v>37705</v>
      </c>
      <c r="C35" s="113">
        <f>B35/B9</f>
        <v>0.0070430230549030776</v>
      </c>
      <c r="D35" s="119">
        <v>39970</v>
      </c>
      <c r="E35" s="113">
        <f>D35/D9</f>
        <v>0.00682560052733186</v>
      </c>
      <c r="F35" s="119">
        <v>42365</v>
      </c>
      <c r="G35" s="113">
        <f>F35/F9</f>
        <v>0.0065533576966954775</v>
      </c>
    </row>
    <row r="36" spans="1:7" ht="12">
      <c r="A36" s="52" t="s">
        <v>143</v>
      </c>
      <c r="B36" s="107">
        <v>150000</v>
      </c>
      <c r="C36" s="113">
        <f>B36/B9</f>
        <v>0.028018922112066347</v>
      </c>
      <c r="D36" s="119">
        <v>150000</v>
      </c>
      <c r="E36" s="113">
        <f>D36/D9</f>
        <v>0.025615213387535123</v>
      </c>
      <c r="F36" s="122">
        <v>157500</v>
      </c>
      <c r="G36" s="113">
        <f>F36/F9</f>
        <v>0.02436336214397587</v>
      </c>
    </row>
    <row r="37" spans="1:7" ht="12">
      <c r="A37" s="52" t="s">
        <v>144</v>
      </c>
      <c r="B37" s="104">
        <v>4200</v>
      </c>
      <c r="C37" s="114">
        <f>B37/B9</f>
        <v>0.0007845298191378578</v>
      </c>
      <c r="D37" s="120">
        <v>5400</v>
      </c>
      <c r="E37" s="114">
        <f>D37/D9</f>
        <v>0.0009221476819512645</v>
      </c>
      <c r="F37" s="120">
        <v>7200</v>
      </c>
      <c r="G37" s="114">
        <f>F37/F9</f>
        <v>0.0011137536980103254</v>
      </c>
    </row>
    <row r="38" spans="1:7" ht="12">
      <c r="A38" s="53" t="s">
        <v>145</v>
      </c>
      <c r="B38" s="105">
        <f>SUM(B15:B37)</f>
        <v>1377535.2</v>
      </c>
      <c r="C38" s="115">
        <f>B38/B9</f>
        <v>0.2573136765028649</v>
      </c>
      <c r="D38" s="121">
        <f>SUM(D15:D37)</f>
        <v>1208639.8</v>
      </c>
      <c r="E38" s="115">
        <f>D38/D9</f>
        <v>0.20639710923778518</v>
      </c>
      <c r="F38" s="121">
        <f>SUM(F15:F37)</f>
        <v>1299393.68</v>
      </c>
      <c r="G38" s="115">
        <f>F38/F9</f>
        <v>0.20100062725989518</v>
      </c>
    </row>
    <row r="39" spans="2:7" ht="12">
      <c r="B39" s="107"/>
      <c r="C39" s="113"/>
      <c r="D39" s="119"/>
      <c r="E39" s="113"/>
      <c r="F39" s="123" t="s">
        <v>146</v>
      </c>
      <c r="G39" s="113"/>
    </row>
    <row r="40" spans="1:7" ht="12">
      <c r="A40" s="52" t="s">
        <v>147</v>
      </c>
      <c r="B40" s="107">
        <f>B11-B38</f>
        <v>1362513.55</v>
      </c>
      <c r="C40" s="113">
        <f>B40/B9</f>
        <v>0.2545077402272335</v>
      </c>
      <c r="D40" s="119">
        <f>D11-D38</f>
        <v>1794639.95</v>
      </c>
      <c r="E40" s="113">
        <f>D40/D9</f>
        <v>0.3064672351536358</v>
      </c>
      <c r="F40" s="119">
        <f>F11-F38</f>
        <v>2030362.57</v>
      </c>
      <c r="G40" s="113">
        <f>F40/F9</f>
        <v>0.3140727528665623</v>
      </c>
    </row>
    <row r="41" spans="1:7" ht="12">
      <c r="A41" s="52" t="s">
        <v>148</v>
      </c>
      <c r="B41" s="107">
        <v>-826605</v>
      </c>
      <c r="C41" s="113">
        <f>B41/B9</f>
        <v>-0.15440387408296402</v>
      </c>
      <c r="D41" s="119">
        <v>-1036440</v>
      </c>
      <c r="E41" s="113">
        <f>D41/D9</f>
        <v>-0.1769908784225127</v>
      </c>
      <c r="F41" s="119">
        <v>-1152111</v>
      </c>
      <c r="G41" s="113">
        <f>F41/F9</f>
        <v>-0.17821776205116305</v>
      </c>
    </row>
    <row r="42" spans="1:7" ht="12">
      <c r="A42" s="52" t="s">
        <v>149</v>
      </c>
      <c r="B42" s="107">
        <v>-270833</v>
      </c>
      <c r="C42" s="113">
        <f>B42/B9</f>
        <v>-0.05058965821584844</v>
      </c>
      <c r="D42" s="119">
        <v>-284689</v>
      </c>
      <c r="E42" s="113">
        <f>D42/D9</f>
        <v>-0.048615796560559914</v>
      </c>
      <c r="F42" s="119">
        <v>-299254</v>
      </c>
      <c r="G42" s="113">
        <f>F42/F9</f>
        <v>-0.0462910068256086</v>
      </c>
    </row>
    <row r="43" spans="1:7" ht="12">
      <c r="A43" s="52" t="s">
        <v>150</v>
      </c>
      <c r="B43" s="107">
        <f>SUM(B40:B42)</f>
        <v>265075.55000000005</v>
      </c>
      <c r="C43" s="113">
        <f>B43/B9</f>
        <v>0.049514207928421004</v>
      </c>
      <c r="D43" s="119">
        <f>SUM(D40:D42)</f>
        <v>473510.94999999995</v>
      </c>
      <c r="E43" s="113">
        <f>D43/D9</f>
        <v>0.08086056017056316</v>
      </c>
      <c r="F43" s="119">
        <f>SUM(F40:F42)</f>
        <v>578997.5700000001</v>
      </c>
      <c r="G43" s="113">
        <f>F43/F9</f>
        <v>0.0895639839897906</v>
      </c>
    </row>
    <row r="44" spans="2:7" ht="12">
      <c r="B44" s="103"/>
      <c r="C44" s="109"/>
      <c r="D44" s="103"/>
      <c r="E44" s="109"/>
      <c r="F44" s="103"/>
      <c r="G44" s="109"/>
    </row>
    <row r="45" ht="12">
      <c r="A45" s="52" t="s">
        <v>151</v>
      </c>
    </row>
    <row r="46" ht="12">
      <c r="A46" s="52" t="s">
        <v>151</v>
      </c>
    </row>
  </sheetData>
  <sheetProtection/>
  <mergeCells count="3">
    <mergeCell ref="B3:C3"/>
    <mergeCell ref="D3:E3"/>
    <mergeCell ref="F3:G3"/>
  </mergeCells>
  <printOptions horizontalCentered="1"/>
  <pageMargins left="0.75" right="0.75" top="1" bottom="1" header="0.5" footer="0.5"/>
  <pageSetup fitToHeight="1" fitToWidth="1" horizontalDpi="300" verticalDpi="300" orientation="portrait" scale="90" r:id="rId1"/>
  <headerFooter alignWithMargins="0">
    <oddHeader>&amp;L&amp;"Courier,Bold"SMART-CUSHION by AQR4U, INC.</oddHeader>
    <oddFooter>&amp;L&amp;"Courier,Bold"BASIC BUSINESS SERVICES INC&amp;C&amp;"Courier,Bold"Confidential Forecast&amp;R&amp;"Courier,Bold"Page1</oddFooter>
  </headerFooter>
</worksheet>
</file>

<file path=xl/worksheets/sheet3.xml><?xml version="1.0" encoding="utf-8"?>
<worksheet xmlns="http://schemas.openxmlformats.org/spreadsheetml/2006/main" xmlns:r="http://schemas.openxmlformats.org/officeDocument/2006/relationships">
  <sheetPr transitionEvaluation="1" transitionEntry="1"/>
  <dimension ref="B1:R53"/>
  <sheetViews>
    <sheetView zoomScalePageLayoutView="0" workbookViewId="0" topLeftCell="A1">
      <selection activeCell="C12" sqref="C12"/>
    </sheetView>
  </sheetViews>
  <sheetFormatPr defaultColWidth="11.7109375" defaultRowHeight="15"/>
  <cols>
    <col min="1" max="1" width="3.00390625" style="55" customWidth="1"/>
    <col min="2" max="2" width="29.57421875" style="55" customWidth="1"/>
    <col min="3" max="3" width="14.7109375" style="55" customWidth="1"/>
    <col min="4" max="5" width="14.57421875" style="55" customWidth="1"/>
    <col min="6" max="6" width="14.7109375" style="55" customWidth="1"/>
    <col min="7" max="8" width="13.57421875" style="55" customWidth="1"/>
    <col min="9" max="17" width="16.00390625" style="55" customWidth="1"/>
    <col min="18" max="18" width="20.140625" style="55" customWidth="1"/>
    <col min="19" max="16384" width="11.7109375" style="55" customWidth="1"/>
  </cols>
  <sheetData>
    <row r="1" spans="2:18" ht="12.75">
      <c r="B1" s="54" t="s">
        <v>152</v>
      </c>
      <c r="F1" s="56"/>
      <c r="G1" s="56"/>
      <c r="H1" s="56"/>
      <c r="I1" s="56"/>
      <c r="J1" s="56"/>
      <c r="K1" s="56"/>
      <c r="L1" s="56"/>
      <c r="M1" s="56"/>
      <c r="N1" s="56"/>
      <c r="O1" s="56"/>
      <c r="P1" s="56"/>
      <c r="Q1" s="57" t="s">
        <v>153</v>
      </c>
      <c r="R1" s="56"/>
    </row>
    <row r="2" spans="2:18" ht="12.75">
      <c r="B2" s="56"/>
      <c r="F2" s="56"/>
      <c r="G2" s="56"/>
      <c r="H2" s="56"/>
      <c r="I2" s="56"/>
      <c r="J2" s="56"/>
      <c r="K2" s="56"/>
      <c r="L2" s="56"/>
      <c r="M2" s="56"/>
      <c r="N2" s="56"/>
      <c r="O2" s="56"/>
      <c r="P2" s="56"/>
      <c r="Q2" s="56"/>
      <c r="R2" s="56"/>
    </row>
    <row r="3" spans="2:18" ht="12.75">
      <c r="B3" s="57" t="s">
        <v>154</v>
      </c>
      <c r="C3" s="87" t="s">
        <v>262</v>
      </c>
      <c r="D3" s="87" t="s">
        <v>263</v>
      </c>
      <c r="E3" s="87" t="s">
        <v>264</v>
      </c>
      <c r="F3" s="57" t="s">
        <v>265</v>
      </c>
      <c r="G3" s="57" t="s">
        <v>266</v>
      </c>
      <c r="H3" s="57" t="s">
        <v>267</v>
      </c>
      <c r="I3" s="57" t="s">
        <v>268</v>
      </c>
      <c r="J3" s="57" t="s">
        <v>269</v>
      </c>
      <c r="K3" s="57" t="s">
        <v>270</v>
      </c>
      <c r="L3" s="57" t="s">
        <v>271</v>
      </c>
      <c r="M3" s="57" t="s">
        <v>272</v>
      </c>
      <c r="N3" s="57" t="s">
        <v>273</v>
      </c>
      <c r="O3" s="57" t="s">
        <v>274</v>
      </c>
      <c r="P3" s="57" t="s">
        <v>275</v>
      </c>
      <c r="Q3" s="57" t="s">
        <v>276</v>
      </c>
      <c r="R3" s="57" t="s">
        <v>155</v>
      </c>
    </row>
    <row r="4" spans="2:18" ht="12.75">
      <c r="B4" s="56"/>
      <c r="I4" s="56"/>
      <c r="J4" s="56"/>
      <c r="K4" s="56"/>
      <c r="L4" s="56"/>
      <c r="M4" s="56"/>
      <c r="N4" s="56"/>
      <c r="O4" s="56"/>
      <c r="P4" s="56"/>
      <c r="Q4" s="56"/>
      <c r="R4" s="56"/>
    </row>
    <row r="5" spans="2:18" ht="12.75">
      <c r="B5" s="58" t="s">
        <v>156</v>
      </c>
      <c r="F5" s="56"/>
      <c r="G5" s="56"/>
      <c r="H5" s="56"/>
      <c r="I5" s="56"/>
      <c r="J5" s="56"/>
      <c r="K5" s="56"/>
      <c r="L5" s="56"/>
      <c r="M5" s="56"/>
      <c r="N5" s="56"/>
      <c r="O5" s="56"/>
      <c r="P5" s="56"/>
      <c r="Q5" s="56"/>
      <c r="R5" s="56"/>
    </row>
    <row r="6" spans="2:18" ht="12.75">
      <c r="B6" s="56"/>
      <c r="F6" s="56"/>
      <c r="G6" s="56"/>
      <c r="H6" s="56"/>
      <c r="I6" s="56"/>
      <c r="J6" s="56"/>
      <c r="K6" s="56"/>
      <c r="L6" s="56"/>
      <c r="M6" s="56"/>
      <c r="N6" s="56"/>
      <c r="O6" s="56"/>
      <c r="P6" s="56"/>
      <c r="Q6" s="56"/>
      <c r="R6" s="56"/>
    </row>
    <row r="7" spans="2:18" ht="12.75">
      <c r="B7" s="59" t="s">
        <v>157</v>
      </c>
      <c r="C7" s="55">
        <v>12940</v>
      </c>
      <c r="D7" s="55">
        <v>25490</v>
      </c>
      <c r="E7" s="55">
        <v>24825</v>
      </c>
      <c r="F7" s="60">
        <v>25000</v>
      </c>
      <c r="G7" s="56">
        <f aca="true" t="shared" si="0" ref="G7:Q7">F47</f>
        <v>2473.25</v>
      </c>
      <c r="H7" s="56">
        <f t="shared" si="0"/>
        <v>32409.67</v>
      </c>
      <c r="I7" s="56">
        <f t="shared" si="0"/>
        <v>45520.52</v>
      </c>
      <c r="J7" s="56">
        <f t="shared" si="0"/>
        <v>708516.1100000002</v>
      </c>
      <c r="K7" s="56">
        <f t="shared" si="0"/>
        <v>747299.4500000002</v>
      </c>
      <c r="L7" s="56">
        <f>K47</f>
        <v>728533.8600000002</v>
      </c>
      <c r="M7" s="56">
        <f t="shared" si="0"/>
        <v>763992.0300000003</v>
      </c>
      <c r="N7" s="56">
        <f t="shared" si="0"/>
        <v>838347.5300000003</v>
      </c>
      <c r="O7" s="56">
        <f t="shared" si="0"/>
        <v>914640.1900000003</v>
      </c>
      <c r="P7" s="56">
        <f t="shared" si="0"/>
        <v>1098202.9300000004</v>
      </c>
      <c r="Q7" s="56">
        <f t="shared" si="0"/>
        <v>1304964.7400000005</v>
      </c>
      <c r="R7" s="124">
        <f>SUM(C7:Q7)</f>
        <v>7273155.280000002</v>
      </c>
    </row>
    <row r="8" spans="2:18" ht="12.75">
      <c r="B8" s="59" t="s">
        <v>158</v>
      </c>
      <c r="F8" s="56">
        <v>0</v>
      </c>
      <c r="G8" s="56">
        <v>37500</v>
      </c>
      <c r="H8" s="56">
        <v>37500</v>
      </c>
      <c r="I8" s="56">
        <v>25000</v>
      </c>
      <c r="J8" s="56">
        <v>180500</v>
      </c>
      <c r="K8" s="56">
        <v>180500</v>
      </c>
      <c r="L8" s="59">
        <v>245000</v>
      </c>
      <c r="M8" s="59">
        <v>245000</v>
      </c>
      <c r="N8" s="59">
        <v>248437</v>
      </c>
      <c r="O8" s="59">
        <v>248437</v>
      </c>
      <c r="P8" s="59">
        <v>483975</v>
      </c>
      <c r="Q8" s="59">
        <v>483975</v>
      </c>
      <c r="R8" s="124">
        <f>SUM(C8:Q8)</f>
        <v>2415824</v>
      </c>
    </row>
    <row r="9" spans="2:18" ht="12.75">
      <c r="B9" s="59" t="s">
        <v>159</v>
      </c>
      <c r="C9" s="55">
        <v>0</v>
      </c>
      <c r="D9" s="55">
        <v>0</v>
      </c>
      <c r="F9" s="56">
        <v>0</v>
      </c>
      <c r="G9" s="56">
        <v>0</v>
      </c>
      <c r="H9" s="56">
        <v>0</v>
      </c>
      <c r="I9" s="56">
        <v>1500000</v>
      </c>
      <c r="J9" s="56">
        <v>0</v>
      </c>
      <c r="K9" s="56">
        <v>0</v>
      </c>
      <c r="L9" s="59">
        <v>0</v>
      </c>
      <c r="M9" s="59">
        <v>0</v>
      </c>
      <c r="N9" s="59">
        <v>0</v>
      </c>
      <c r="O9" s="59">
        <v>0</v>
      </c>
      <c r="P9" s="59">
        <v>0</v>
      </c>
      <c r="Q9" s="59">
        <v>0</v>
      </c>
      <c r="R9" s="124">
        <f>SUM(C9:Q9)</f>
        <v>1500000</v>
      </c>
    </row>
    <row r="10" spans="2:18" ht="12.75">
      <c r="B10" s="58" t="s">
        <v>160</v>
      </c>
      <c r="C10" s="132">
        <f>C22+C28</f>
        <v>20130</v>
      </c>
      <c r="F10" s="56">
        <v>-13400</v>
      </c>
      <c r="G10" s="56">
        <v>0</v>
      </c>
      <c r="H10" s="56">
        <v>-13400</v>
      </c>
      <c r="I10" s="56">
        <v>-217789.69</v>
      </c>
      <c r="J10" s="56">
        <v>-81225</v>
      </c>
      <c r="K10" s="56">
        <v>-81225</v>
      </c>
      <c r="L10" s="59">
        <v>-110250</v>
      </c>
      <c r="M10" s="59">
        <v>-110250</v>
      </c>
      <c r="N10" s="59">
        <v>-111796.65</v>
      </c>
      <c r="O10" s="59">
        <v>111796.65</v>
      </c>
      <c r="P10" s="59">
        <v>-217788.75</v>
      </c>
      <c r="Q10" s="59">
        <v>-217788.75</v>
      </c>
      <c r="R10" s="124">
        <f>SUM(C10:Q10)</f>
        <v>-1042987.19</v>
      </c>
    </row>
    <row r="11" ht="12.75">
      <c r="R11" s="124"/>
    </row>
    <row r="12" spans="2:18" ht="12.75">
      <c r="B12" s="57" t="s">
        <v>38</v>
      </c>
      <c r="C12" s="56">
        <f>SUM(C7:C11)</f>
        <v>33070</v>
      </c>
      <c r="D12" s="56">
        <f>SUM(D7:D10)</f>
        <v>25490</v>
      </c>
      <c r="E12" s="56">
        <f>SUM(E7:E10)</f>
        <v>24825</v>
      </c>
      <c r="F12" s="56">
        <f aca="true" t="shared" si="1" ref="F12:Q12">SUM(F7:F10)</f>
        <v>11600</v>
      </c>
      <c r="G12" s="56">
        <f t="shared" si="1"/>
        <v>39973.25</v>
      </c>
      <c r="H12" s="56">
        <f t="shared" si="1"/>
        <v>56509.67</v>
      </c>
      <c r="I12" s="56">
        <f t="shared" si="1"/>
        <v>1352730.83</v>
      </c>
      <c r="J12" s="56">
        <f t="shared" si="1"/>
        <v>807791.1100000002</v>
      </c>
      <c r="K12" s="56">
        <f t="shared" si="1"/>
        <v>846574.4500000002</v>
      </c>
      <c r="L12" s="56">
        <f t="shared" si="1"/>
        <v>863283.8600000002</v>
      </c>
      <c r="M12" s="56">
        <f t="shared" si="1"/>
        <v>898742.0300000003</v>
      </c>
      <c r="N12" s="56">
        <f t="shared" si="1"/>
        <v>974987.8800000002</v>
      </c>
      <c r="O12" s="56">
        <f t="shared" si="1"/>
        <v>1274873.8400000003</v>
      </c>
      <c r="P12" s="56">
        <f t="shared" si="1"/>
        <v>1364389.1800000004</v>
      </c>
      <c r="Q12" s="56">
        <f t="shared" si="1"/>
        <v>1571150.9900000005</v>
      </c>
      <c r="R12" s="124">
        <f>SUM(C12:Q12)</f>
        <v>10145992.090000002</v>
      </c>
    </row>
    <row r="13" ht="12.75"/>
    <row r="14" spans="2:18" ht="12.75">
      <c r="B14" s="58" t="s">
        <v>161</v>
      </c>
      <c r="F14" s="56"/>
      <c r="G14" s="56"/>
      <c r="H14" s="56"/>
      <c r="I14" s="56"/>
      <c r="J14" s="56"/>
      <c r="K14" s="56"/>
      <c r="L14" s="56"/>
      <c r="M14" s="56"/>
      <c r="N14" s="56"/>
      <c r="O14" s="56"/>
      <c r="P14" s="56"/>
      <c r="Q14" s="56"/>
      <c r="R14" s="56"/>
    </row>
    <row r="15" ht="12.75">
      <c r="F15" s="55" t="s">
        <v>151</v>
      </c>
    </row>
    <row r="16" spans="2:18" ht="12.75">
      <c r="B16" s="59" t="s">
        <v>283</v>
      </c>
      <c r="C16" s="61">
        <v>250</v>
      </c>
      <c r="D16" s="61">
        <v>250</v>
      </c>
      <c r="E16" s="61">
        <v>250</v>
      </c>
      <c r="F16" s="61">
        <v>250</v>
      </c>
      <c r="G16" s="61">
        <v>250</v>
      </c>
      <c r="H16" s="61">
        <v>250</v>
      </c>
      <c r="I16" s="61">
        <v>1000</v>
      </c>
      <c r="J16" s="61">
        <v>1000</v>
      </c>
      <c r="K16" s="61">
        <v>1500</v>
      </c>
      <c r="L16" s="61">
        <v>1000</v>
      </c>
      <c r="M16" s="61">
        <v>1000</v>
      </c>
      <c r="N16" s="61">
        <v>1000</v>
      </c>
      <c r="O16" s="61">
        <v>1000</v>
      </c>
      <c r="P16" s="61">
        <v>1000</v>
      </c>
      <c r="Q16" s="61">
        <v>1000</v>
      </c>
      <c r="R16" s="124">
        <f aca="true" t="shared" si="2" ref="R16:R21">SUM(C16:Q16)</f>
        <v>11000</v>
      </c>
    </row>
    <row r="17" spans="2:18" ht="14.25">
      <c r="B17" s="59" t="s">
        <v>284</v>
      </c>
      <c r="C17" s="141">
        <v>2500</v>
      </c>
      <c r="D17" s="145">
        <v>4870</v>
      </c>
      <c r="E17" s="142">
        <v>11215</v>
      </c>
      <c r="F17" s="61">
        <v>1000</v>
      </c>
      <c r="G17" s="61">
        <v>1000</v>
      </c>
      <c r="H17" s="61">
        <v>1000</v>
      </c>
      <c r="I17" s="61">
        <v>7260</v>
      </c>
      <c r="J17" s="61">
        <v>7260</v>
      </c>
      <c r="K17" s="61">
        <v>7260</v>
      </c>
      <c r="L17" s="61">
        <v>7260</v>
      </c>
      <c r="M17" s="61">
        <v>7260</v>
      </c>
      <c r="N17" s="61">
        <v>7260</v>
      </c>
      <c r="O17" s="61">
        <v>7260</v>
      </c>
      <c r="P17" s="61">
        <v>7260</v>
      </c>
      <c r="Q17" s="61">
        <v>7260</v>
      </c>
      <c r="R17" s="124">
        <f t="shared" si="2"/>
        <v>86925</v>
      </c>
    </row>
    <row r="18" spans="2:18" ht="12.75">
      <c r="B18" s="62" t="s">
        <v>285</v>
      </c>
      <c r="C18" s="61">
        <v>18.75</v>
      </c>
      <c r="D18" s="61">
        <v>18.75</v>
      </c>
      <c r="E18" s="61">
        <v>18.75</v>
      </c>
      <c r="F18" s="61">
        <v>18.75</v>
      </c>
      <c r="G18" s="61">
        <v>18.75</v>
      </c>
      <c r="H18" s="61">
        <v>18.75</v>
      </c>
      <c r="I18" s="61">
        <v>62.5</v>
      </c>
      <c r="J18" s="61">
        <v>62.5</v>
      </c>
      <c r="K18" s="61">
        <v>62.5</v>
      </c>
      <c r="L18" s="61">
        <v>62.5</v>
      </c>
      <c r="M18" s="61">
        <v>62.5</v>
      </c>
      <c r="N18" s="61">
        <v>62.5</v>
      </c>
      <c r="O18" s="61">
        <v>62.5</v>
      </c>
      <c r="P18" s="61">
        <v>62.5</v>
      </c>
      <c r="Q18" s="61">
        <v>62.5</v>
      </c>
      <c r="R18" s="124">
        <f t="shared" si="2"/>
        <v>675</v>
      </c>
    </row>
    <row r="19" spans="2:18" ht="12.75">
      <c r="B19" s="62" t="s">
        <v>288</v>
      </c>
      <c r="C19" s="142">
        <v>1600</v>
      </c>
      <c r="D19" s="142">
        <v>400</v>
      </c>
      <c r="F19" s="61">
        <v>487.5</v>
      </c>
      <c r="G19" s="61">
        <v>525</v>
      </c>
      <c r="H19" s="61">
        <v>515.75</v>
      </c>
      <c r="I19" s="61">
        <v>2487.5</v>
      </c>
      <c r="J19" s="61">
        <v>2487.5</v>
      </c>
      <c r="K19" s="61">
        <v>2487.5</v>
      </c>
      <c r="L19" s="61">
        <v>2487.5</v>
      </c>
      <c r="M19" s="61">
        <v>2487.5</v>
      </c>
      <c r="N19" s="61">
        <v>2487.5</v>
      </c>
      <c r="O19" s="61">
        <v>2487.5</v>
      </c>
      <c r="P19" s="61">
        <v>2487.5</v>
      </c>
      <c r="Q19" s="61">
        <v>2487.5</v>
      </c>
      <c r="R19" s="124">
        <f t="shared" si="2"/>
        <v>25915.75</v>
      </c>
    </row>
    <row r="20" spans="2:18" ht="12.75">
      <c r="B20" s="62" t="s">
        <v>286</v>
      </c>
      <c r="F20" s="61">
        <v>0</v>
      </c>
      <c r="G20" s="61">
        <v>0</v>
      </c>
      <c r="H20" s="61">
        <v>0</v>
      </c>
      <c r="I20" s="61">
        <v>300000</v>
      </c>
      <c r="J20" s="61">
        <v>3736.25</v>
      </c>
      <c r="K20" s="61">
        <v>3736.25</v>
      </c>
      <c r="L20" s="61">
        <v>3736.25</v>
      </c>
      <c r="M20" s="61">
        <v>3736.25</v>
      </c>
      <c r="N20" s="61">
        <v>3736.25</v>
      </c>
      <c r="O20" s="61">
        <v>3736.25</v>
      </c>
      <c r="P20" s="61">
        <v>3736.25</v>
      </c>
      <c r="Q20" s="61">
        <v>3736.25</v>
      </c>
      <c r="R20" s="124">
        <f t="shared" si="2"/>
        <v>329890</v>
      </c>
    </row>
    <row r="21" spans="2:18" ht="12.75">
      <c r="B21" s="62" t="s">
        <v>287</v>
      </c>
      <c r="F21" s="61">
        <v>100</v>
      </c>
      <c r="G21" s="61">
        <v>100</v>
      </c>
      <c r="H21" s="61">
        <v>100</v>
      </c>
      <c r="I21" s="61">
        <v>100</v>
      </c>
      <c r="J21" s="61">
        <v>100</v>
      </c>
      <c r="K21" s="61">
        <v>100</v>
      </c>
      <c r="L21" s="61">
        <v>100</v>
      </c>
      <c r="M21" s="61">
        <v>100</v>
      </c>
      <c r="N21" s="61">
        <v>100</v>
      </c>
      <c r="O21" s="61">
        <v>100</v>
      </c>
      <c r="P21" s="61">
        <v>100</v>
      </c>
      <c r="Q21" s="61">
        <v>100</v>
      </c>
      <c r="R21" s="124">
        <f t="shared" si="2"/>
        <v>1200</v>
      </c>
    </row>
    <row r="22" spans="2:18" ht="12">
      <c r="B22" s="144" t="s">
        <v>290</v>
      </c>
      <c r="C22" s="132">
        <v>7940</v>
      </c>
      <c r="D22" s="142">
        <v>17860</v>
      </c>
      <c r="E22" s="55">
        <f>+'First Quarter'!J51</f>
        <v>2840</v>
      </c>
      <c r="F22" s="61"/>
      <c r="G22" s="61"/>
      <c r="H22" s="61"/>
      <c r="I22" s="61"/>
      <c r="J22" s="61"/>
      <c r="K22" s="61"/>
      <c r="L22" s="61"/>
      <c r="M22" s="61"/>
      <c r="N22" s="61"/>
      <c r="O22" s="61"/>
      <c r="P22" s="61"/>
      <c r="Q22" s="61"/>
      <c r="R22" s="124"/>
    </row>
    <row r="23" spans="2:18" ht="12">
      <c r="B23" s="62" t="s">
        <v>291</v>
      </c>
      <c r="F23" s="55">
        <f>+'First Quarter'!K51</f>
        <v>0</v>
      </c>
      <c r="G23" s="55">
        <f>+'First Quarter'!L51</f>
        <v>0</v>
      </c>
      <c r="H23" s="55">
        <f>+'First Quarter'!M51</f>
        <v>0</v>
      </c>
      <c r="I23" s="55">
        <f>+'First Quarter'!N51</f>
        <v>0</v>
      </c>
      <c r="J23" s="55">
        <f>+'First Quarter'!O51</f>
        <v>0</v>
      </c>
      <c r="K23" s="55">
        <f>+'First Quarter'!P51</f>
        <v>0</v>
      </c>
      <c r="L23" s="55">
        <f>+'First Quarter'!Q51</f>
        <v>0</v>
      </c>
      <c r="M23" s="55">
        <f>+'First Quarter'!R51</f>
        <v>0</v>
      </c>
      <c r="N23" s="55">
        <f>+'First Quarter'!S51</f>
        <v>0</v>
      </c>
      <c r="O23" s="55">
        <f>+'First Quarter'!T51</f>
        <v>0</v>
      </c>
      <c r="P23" s="55">
        <f>+'First Quarter'!U51</f>
        <v>0</v>
      </c>
      <c r="Q23" s="55">
        <f>+'First Quarter'!V51</f>
        <v>0</v>
      </c>
      <c r="R23" s="124"/>
    </row>
    <row r="24" spans="2:18" ht="12" hidden="1">
      <c r="B24" s="62" t="s">
        <v>128</v>
      </c>
      <c r="F24" s="61">
        <v>0</v>
      </c>
      <c r="G24" s="61">
        <v>0</v>
      </c>
      <c r="H24" s="61">
        <v>0</v>
      </c>
      <c r="I24" s="61">
        <v>300000</v>
      </c>
      <c r="J24" s="61">
        <v>0</v>
      </c>
      <c r="K24" s="61">
        <v>0</v>
      </c>
      <c r="L24" s="61">
        <v>36443.55</v>
      </c>
      <c r="M24" s="61">
        <v>0</v>
      </c>
      <c r="N24" s="61">
        <v>0</v>
      </c>
      <c r="O24" s="61">
        <v>110162.23</v>
      </c>
      <c r="P24" s="61">
        <v>0</v>
      </c>
      <c r="Q24" s="61">
        <v>0</v>
      </c>
      <c r="R24" s="124">
        <f>SUM(C24:Q24)</f>
        <v>446605.77999999997</v>
      </c>
    </row>
    <row r="25" spans="2:18" ht="12">
      <c r="B25" s="59" t="s">
        <v>289</v>
      </c>
      <c r="F25" s="61">
        <v>0</v>
      </c>
      <c r="G25" s="61">
        <v>0</v>
      </c>
      <c r="H25" s="61">
        <v>0</v>
      </c>
      <c r="I25" s="61">
        <v>3500</v>
      </c>
      <c r="J25" s="61">
        <v>0</v>
      </c>
      <c r="K25" s="61">
        <v>0</v>
      </c>
      <c r="L25" s="61">
        <v>0</v>
      </c>
      <c r="M25" s="61">
        <v>0</v>
      </c>
      <c r="N25" s="61">
        <v>0</v>
      </c>
      <c r="O25" s="61">
        <v>0</v>
      </c>
      <c r="P25" s="61">
        <v>0</v>
      </c>
      <c r="Q25" s="61">
        <v>0</v>
      </c>
      <c r="R25" s="124">
        <f>SUM(C25:Q25)</f>
        <v>3500</v>
      </c>
    </row>
    <row r="26" spans="2:18" ht="12">
      <c r="B26" s="59" t="s">
        <v>292</v>
      </c>
      <c r="F26" s="61"/>
      <c r="G26" s="61"/>
      <c r="H26" s="61"/>
      <c r="I26" s="61"/>
      <c r="J26" s="61"/>
      <c r="K26" s="61"/>
      <c r="L26" s="61"/>
      <c r="M26" s="61"/>
      <c r="N26" s="61"/>
      <c r="O26" s="61"/>
      <c r="P26" s="61"/>
      <c r="Q26" s="61"/>
      <c r="R26" s="124"/>
    </row>
    <row r="27" spans="2:18" ht="12">
      <c r="B27" s="59" t="s">
        <v>293</v>
      </c>
      <c r="F27" s="61">
        <v>0</v>
      </c>
      <c r="G27" s="61">
        <v>386.25</v>
      </c>
      <c r="H27" s="61">
        <v>386.25</v>
      </c>
      <c r="I27" s="61">
        <v>0</v>
      </c>
      <c r="J27" s="61">
        <v>0</v>
      </c>
      <c r="K27" s="61">
        <v>0</v>
      </c>
      <c r="L27" s="61">
        <v>0</v>
      </c>
      <c r="M27" s="61">
        <v>0</v>
      </c>
      <c r="N27" s="61">
        <v>0</v>
      </c>
      <c r="O27" s="61">
        <v>0</v>
      </c>
      <c r="P27" s="61">
        <v>0</v>
      </c>
      <c r="Q27" s="61">
        <v>0</v>
      </c>
      <c r="R27" s="124">
        <f>SUM(C27:Q27)</f>
        <v>772.5</v>
      </c>
    </row>
    <row r="28" spans="2:18" ht="12">
      <c r="B28" s="59" t="s">
        <v>294</v>
      </c>
      <c r="C28" s="132">
        <v>12190</v>
      </c>
      <c r="D28" s="142">
        <v>15881</v>
      </c>
      <c r="E28" s="142">
        <v>27736</v>
      </c>
      <c r="F28" s="142">
        <f>+'First Quarter'!K37</f>
        <v>0</v>
      </c>
      <c r="G28" s="142">
        <f>+'First Quarter'!L37</f>
        <v>0</v>
      </c>
      <c r="H28" s="142">
        <f>+'First Quarter'!M37</f>
        <v>0</v>
      </c>
      <c r="I28" s="142">
        <f>+'First Quarter'!N37</f>
        <v>0</v>
      </c>
      <c r="J28" s="142">
        <f>+'First Quarter'!O37</f>
        <v>0</v>
      </c>
      <c r="K28" s="142">
        <f>+'First Quarter'!P37</f>
        <v>0</v>
      </c>
      <c r="L28" s="142">
        <f>+'First Quarter'!Q37</f>
        <v>0</v>
      </c>
      <c r="M28" s="142">
        <f>+'First Quarter'!R37</f>
        <v>0</v>
      </c>
      <c r="N28" s="142">
        <f>+'First Quarter'!S37</f>
        <v>0</v>
      </c>
      <c r="O28" s="142">
        <f>+'First Quarter'!T37</f>
        <v>0</v>
      </c>
      <c r="P28" s="142">
        <f>+'First Quarter'!U37</f>
        <v>0</v>
      </c>
      <c r="Q28" s="142">
        <f>+'First Quarter'!V37</f>
        <v>0</v>
      </c>
      <c r="R28" s="124"/>
    </row>
    <row r="29" spans="2:18" ht="12">
      <c r="B29" s="59" t="s">
        <v>295</v>
      </c>
      <c r="F29" s="61">
        <v>0</v>
      </c>
      <c r="G29" s="61">
        <v>0</v>
      </c>
      <c r="H29" s="61">
        <v>0</v>
      </c>
      <c r="I29" s="61">
        <v>10475</v>
      </c>
      <c r="J29" s="61">
        <v>5237.5</v>
      </c>
      <c r="K29" s="61">
        <v>5237.5</v>
      </c>
      <c r="L29" s="61">
        <v>5237.5</v>
      </c>
      <c r="M29" s="61">
        <v>5237.5</v>
      </c>
      <c r="N29" s="61">
        <v>5237.5</v>
      </c>
      <c r="O29" s="61">
        <v>5237.5</v>
      </c>
      <c r="P29" s="61">
        <v>0</v>
      </c>
      <c r="Q29" s="61">
        <v>0</v>
      </c>
      <c r="R29" s="124">
        <f aca="true" t="shared" si="3" ref="R29:R47">SUM(C29:Q29)</f>
        <v>41900</v>
      </c>
    </row>
    <row r="30" spans="2:18" ht="12">
      <c r="B30" s="59" t="s">
        <v>296</v>
      </c>
      <c r="F30" s="61">
        <v>0</v>
      </c>
      <c r="G30" s="61">
        <v>166.67</v>
      </c>
      <c r="H30" s="61">
        <v>165.76</v>
      </c>
      <c r="I30" s="61">
        <v>164.84</v>
      </c>
      <c r="J30" s="61">
        <v>6413.92</v>
      </c>
      <c r="K30" s="61">
        <v>63210.09</v>
      </c>
      <c r="L30" s="61">
        <v>6227.86</v>
      </c>
      <c r="M30" s="61">
        <v>6134.25</v>
      </c>
      <c r="N30" s="61">
        <v>6040.24</v>
      </c>
      <c r="O30" s="61">
        <v>5945.85</v>
      </c>
      <c r="P30" s="61">
        <v>5851.05</v>
      </c>
      <c r="Q30" s="61">
        <v>5755.86</v>
      </c>
      <c r="R30" s="124">
        <f t="shared" si="3"/>
        <v>106076.39000000001</v>
      </c>
    </row>
    <row r="31" spans="2:18" ht="12">
      <c r="B31" s="59" t="s">
        <v>297</v>
      </c>
      <c r="C31" s="142">
        <v>2000</v>
      </c>
      <c r="D31" s="146">
        <v>1700</v>
      </c>
      <c r="E31" s="142">
        <v>2000</v>
      </c>
      <c r="F31" s="61">
        <v>2000</v>
      </c>
      <c r="G31" s="61">
        <v>0</v>
      </c>
      <c r="H31" s="61">
        <v>0</v>
      </c>
      <c r="I31" s="61">
        <v>4000</v>
      </c>
      <c r="J31" s="61">
        <v>1500</v>
      </c>
      <c r="K31" s="61">
        <v>1500</v>
      </c>
      <c r="L31" s="61">
        <v>1500</v>
      </c>
      <c r="M31" s="61">
        <v>1500</v>
      </c>
      <c r="N31" s="61">
        <v>1500</v>
      </c>
      <c r="O31" s="61">
        <v>1500</v>
      </c>
      <c r="P31" s="61">
        <v>1500</v>
      </c>
      <c r="Q31" s="61">
        <v>1500</v>
      </c>
      <c r="R31" s="124">
        <f t="shared" si="3"/>
        <v>23700</v>
      </c>
    </row>
    <row r="32" spans="2:18" ht="12">
      <c r="B32" s="62" t="s">
        <v>298</v>
      </c>
      <c r="F32" s="61">
        <v>0</v>
      </c>
      <c r="G32" s="61">
        <v>0</v>
      </c>
      <c r="H32" s="61">
        <v>0</v>
      </c>
      <c r="I32" s="61">
        <v>2296.82</v>
      </c>
      <c r="J32" s="61">
        <v>0</v>
      </c>
      <c r="K32" s="61">
        <v>0</v>
      </c>
      <c r="L32" s="61">
        <v>2107.82</v>
      </c>
      <c r="M32" s="61">
        <v>0</v>
      </c>
      <c r="N32" s="61">
        <v>0</v>
      </c>
      <c r="O32" s="61">
        <v>2107.82</v>
      </c>
      <c r="P32" s="61">
        <v>0</v>
      </c>
      <c r="Q32" s="61">
        <v>0</v>
      </c>
      <c r="R32" s="124">
        <f t="shared" si="3"/>
        <v>6512.460000000001</v>
      </c>
    </row>
    <row r="33" spans="2:18" ht="12">
      <c r="B33" s="62" t="s">
        <v>299</v>
      </c>
      <c r="F33" s="61">
        <v>229.5</v>
      </c>
      <c r="G33" s="61">
        <v>229.5</v>
      </c>
      <c r="H33" s="61">
        <v>229.5</v>
      </c>
      <c r="I33" s="61">
        <v>597.75</v>
      </c>
      <c r="J33" s="61">
        <v>318.75</v>
      </c>
      <c r="K33" s="61">
        <v>318.75</v>
      </c>
      <c r="L33" s="61">
        <v>525.75</v>
      </c>
      <c r="M33" s="61">
        <v>318.75</v>
      </c>
      <c r="N33" s="61">
        <v>318.75</v>
      </c>
      <c r="O33" s="61">
        <v>525.75</v>
      </c>
      <c r="P33" s="61">
        <v>318.75</v>
      </c>
      <c r="Q33" s="61">
        <v>318.75</v>
      </c>
      <c r="R33" s="124">
        <f t="shared" si="3"/>
        <v>4250.25</v>
      </c>
    </row>
    <row r="34" spans="2:18" ht="12">
      <c r="B34" s="62" t="s">
        <v>300</v>
      </c>
      <c r="F34" s="61">
        <v>0</v>
      </c>
      <c r="G34" s="61">
        <v>136.65</v>
      </c>
      <c r="H34" s="61">
        <v>137.56</v>
      </c>
      <c r="I34" s="61">
        <v>138.48</v>
      </c>
      <c r="J34" s="61">
        <v>22196.25</v>
      </c>
      <c r="K34" s="61">
        <v>22289.08</v>
      </c>
      <c r="L34" s="61">
        <v>22382.31</v>
      </c>
      <c r="M34" s="61">
        <v>22475.92</v>
      </c>
      <c r="N34" s="61">
        <v>22569.93</v>
      </c>
      <c r="O34" s="61">
        <v>22664.32</v>
      </c>
      <c r="P34" s="61">
        <v>22759.12</v>
      </c>
      <c r="Q34" s="61">
        <v>22854.31</v>
      </c>
      <c r="R34" s="124">
        <f t="shared" si="3"/>
        <v>180603.93</v>
      </c>
    </row>
    <row r="35" spans="2:18" ht="12">
      <c r="B35" s="59" t="s">
        <v>301</v>
      </c>
      <c r="C35" s="142">
        <v>1800</v>
      </c>
      <c r="F35" s="61">
        <v>0</v>
      </c>
      <c r="G35" s="61">
        <v>0</v>
      </c>
      <c r="H35" s="61">
        <v>362.5</v>
      </c>
      <c r="I35" s="61">
        <v>0</v>
      </c>
      <c r="J35" s="61">
        <v>0</v>
      </c>
      <c r="K35" s="61">
        <v>362.5</v>
      </c>
      <c r="L35" s="61">
        <v>0</v>
      </c>
      <c r="M35" s="61">
        <v>0</v>
      </c>
      <c r="N35" s="61">
        <v>362.5</v>
      </c>
      <c r="O35" s="61">
        <v>0</v>
      </c>
      <c r="P35" s="61">
        <v>0</v>
      </c>
      <c r="Q35" s="61">
        <v>362.5</v>
      </c>
      <c r="R35" s="124">
        <f t="shared" si="3"/>
        <v>3250</v>
      </c>
    </row>
    <row r="36" spans="2:18" ht="12">
      <c r="B36" s="63" t="s">
        <v>302</v>
      </c>
      <c r="F36" s="61">
        <v>0</v>
      </c>
      <c r="G36" s="61">
        <v>0</v>
      </c>
      <c r="H36" s="61">
        <v>343.75</v>
      </c>
      <c r="I36" s="61">
        <v>343.75</v>
      </c>
      <c r="J36" s="61">
        <v>343.75</v>
      </c>
      <c r="K36" s="61">
        <v>343.75</v>
      </c>
      <c r="L36" s="61">
        <v>343.75</v>
      </c>
      <c r="M36" s="61">
        <v>343.75</v>
      </c>
      <c r="N36" s="61">
        <v>343.75</v>
      </c>
      <c r="O36" s="61">
        <v>343.75</v>
      </c>
      <c r="P36" s="61">
        <v>343.75</v>
      </c>
      <c r="Q36" s="61">
        <v>343.75</v>
      </c>
      <c r="R36" s="124">
        <f t="shared" si="3"/>
        <v>3437.5</v>
      </c>
    </row>
    <row r="37" spans="2:18" ht="12">
      <c r="B37" s="59" t="s">
        <v>303</v>
      </c>
      <c r="C37" s="142">
        <v>250</v>
      </c>
      <c r="F37" s="61">
        <v>0</v>
      </c>
      <c r="G37" s="61">
        <v>0</v>
      </c>
      <c r="H37" s="61">
        <v>0</v>
      </c>
      <c r="I37" s="61">
        <v>0</v>
      </c>
      <c r="J37" s="61">
        <v>297.16</v>
      </c>
      <c r="K37" s="61">
        <v>0</v>
      </c>
      <c r="L37" s="61">
        <v>0</v>
      </c>
      <c r="M37" s="61">
        <v>0</v>
      </c>
      <c r="N37" s="61">
        <v>0</v>
      </c>
      <c r="O37" s="61">
        <v>4208.67</v>
      </c>
      <c r="P37" s="61">
        <v>3676.71</v>
      </c>
      <c r="Q37" s="61">
        <v>0</v>
      </c>
      <c r="R37" s="124">
        <f t="shared" si="3"/>
        <v>8432.54</v>
      </c>
    </row>
    <row r="38" spans="2:18" ht="12">
      <c r="B38" s="59" t="s">
        <v>304</v>
      </c>
      <c r="C38" s="147">
        <v>1000</v>
      </c>
      <c r="D38" s="142">
        <v>80</v>
      </c>
      <c r="E38" s="142">
        <v>80</v>
      </c>
      <c r="F38" s="61">
        <v>150</v>
      </c>
      <c r="G38" s="61">
        <v>150.76</v>
      </c>
      <c r="H38" s="61">
        <v>1879.33</v>
      </c>
      <c r="I38" s="61">
        <v>1879.33</v>
      </c>
      <c r="J38" s="61">
        <v>1879.33</v>
      </c>
      <c r="K38" s="61">
        <v>1973.92</v>
      </c>
      <c r="L38" s="61">
        <v>2218.29</v>
      </c>
      <c r="M38" s="61">
        <v>2079.33</v>
      </c>
      <c r="N38" s="61">
        <v>1670.02</v>
      </c>
      <c r="O38" s="61">
        <v>1670.02</v>
      </c>
      <c r="P38" s="61">
        <v>1670.06</v>
      </c>
      <c r="Q38" s="61">
        <v>1973.92</v>
      </c>
      <c r="R38" s="124">
        <f t="shared" si="3"/>
        <v>20354.309999999998</v>
      </c>
    </row>
    <row r="39" spans="2:18" ht="12">
      <c r="B39" s="59" t="s">
        <v>305</v>
      </c>
      <c r="C39" s="142">
        <v>1750</v>
      </c>
      <c r="D39" s="142">
        <v>2700</v>
      </c>
      <c r="E39" s="142">
        <v>2640</v>
      </c>
      <c r="F39" s="61">
        <v>1500</v>
      </c>
      <c r="G39" s="61">
        <v>1500</v>
      </c>
      <c r="H39" s="61">
        <v>2500</v>
      </c>
      <c r="I39" s="61">
        <v>2500</v>
      </c>
      <c r="J39" s="61">
        <v>0</v>
      </c>
      <c r="K39" s="61">
        <v>0</v>
      </c>
      <c r="L39" s="61">
        <v>0</v>
      </c>
      <c r="M39" s="61">
        <v>0</v>
      </c>
      <c r="N39" s="61">
        <v>0</v>
      </c>
      <c r="O39" s="61">
        <v>0</v>
      </c>
      <c r="P39" s="61">
        <v>1000</v>
      </c>
      <c r="Q39" s="61">
        <v>1000</v>
      </c>
      <c r="R39" s="124">
        <f t="shared" si="3"/>
        <v>17090</v>
      </c>
    </row>
    <row r="40" spans="2:18" ht="12">
      <c r="B40" s="59" t="s">
        <v>315</v>
      </c>
      <c r="C40" s="142">
        <v>305</v>
      </c>
      <c r="D40" s="142">
        <v>305</v>
      </c>
      <c r="E40" s="142">
        <v>275</v>
      </c>
      <c r="F40" s="61">
        <v>275</v>
      </c>
      <c r="G40" s="61"/>
      <c r="H40" s="61"/>
      <c r="I40" s="61"/>
      <c r="J40" s="61"/>
      <c r="K40" s="61"/>
      <c r="L40" s="61"/>
      <c r="M40" s="61"/>
      <c r="N40" s="61"/>
      <c r="O40" s="61"/>
      <c r="P40" s="61"/>
      <c r="Q40" s="61"/>
      <c r="R40" s="124"/>
    </row>
    <row r="41" spans="2:18" ht="12">
      <c r="B41" s="59" t="s">
        <v>316</v>
      </c>
      <c r="C41" s="142">
        <v>35</v>
      </c>
      <c r="D41" s="142">
        <v>16</v>
      </c>
      <c r="E41" s="142">
        <v>16</v>
      </c>
      <c r="F41" s="61">
        <v>16</v>
      </c>
      <c r="G41" s="61">
        <v>0</v>
      </c>
      <c r="H41" s="61">
        <v>0</v>
      </c>
      <c r="I41" s="61">
        <v>3142.08</v>
      </c>
      <c r="J41" s="61">
        <v>3142.08</v>
      </c>
      <c r="K41" s="61">
        <v>3142.08</v>
      </c>
      <c r="L41" s="61">
        <v>3142.08</v>
      </c>
      <c r="M41" s="61">
        <v>3142.08</v>
      </c>
      <c r="N41" s="61">
        <v>3142.08</v>
      </c>
      <c r="O41" s="61">
        <v>3142.08</v>
      </c>
      <c r="P41" s="61">
        <v>3142.08</v>
      </c>
      <c r="Q41" s="61">
        <v>3142.08</v>
      </c>
      <c r="R41" s="124">
        <f t="shared" si="3"/>
        <v>28361.72</v>
      </c>
    </row>
    <row r="42" spans="2:18" ht="12">
      <c r="B42" s="59" t="s">
        <v>317</v>
      </c>
      <c r="C42" s="141">
        <v>500</v>
      </c>
      <c r="D42" s="145">
        <v>1000</v>
      </c>
      <c r="E42" s="145">
        <v>1000</v>
      </c>
      <c r="F42" s="61">
        <v>3000</v>
      </c>
      <c r="G42" s="61">
        <v>3000</v>
      </c>
      <c r="H42" s="61">
        <v>3000</v>
      </c>
      <c r="I42" s="61">
        <v>4166.67</v>
      </c>
      <c r="J42" s="61">
        <v>4166.67</v>
      </c>
      <c r="K42" s="61">
        <v>4166.67</v>
      </c>
      <c r="L42" s="61">
        <v>4166.67</v>
      </c>
      <c r="M42" s="61">
        <v>4166.67</v>
      </c>
      <c r="N42" s="61">
        <v>4166.67</v>
      </c>
      <c r="O42" s="61">
        <v>4166.67</v>
      </c>
      <c r="P42" s="61">
        <v>4166.67</v>
      </c>
      <c r="Q42" s="61">
        <v>4166.67</v>
      </c>
      <c r="R42" s="124">
        <f t="shared" si="3"/>
        <v>49000.02999999999</v>
      </c>
    </row>
    <row r="43" spans="2:18" ht="12">
      <c r="B43" s="59" t="s">
        <v>318</v>
      </c>
      <c r="F43" s="61"/>
      <c r="G43" s="61"/>
      <c r="H43" s="61"/>
      <c r="I43" s="61"/>
      <c r="J43" s="61"/>
      <c r="K43" s="61"/>
      <c r="L43" s="61"/>
      <c r="M43" s="61"/>
      <c r="N43" s="61"/>
      <c r="O43" s="61"/>
      <c r="P43" s="61"/>
      <c r="Q43" s="61"/>
      <c r="R43" s="124"/>
    </row>
    <row r="44" spans="2:18" ht="12">
      <c r="B44" s="59" t="s">
        <v>319</v>
      </c>
      <c r="F44" s="61"/>
      <c r="G44" s="61"/>
      <c r="H44" s="61"/>
      <c r="I44" s="61"/>
      <c r="J44" s="61"/>
      <c r="K44" s="61"/>
      <c r="L44" s="61"/>
      <c r="M44" s="61"/>
      <c r="N44" s="61"/>
      <c r="O44" s="61"/>
      <c r="P44" s="61"/>
      <c r="Q44" s="61"/>
      <c r="R44" s="124"/>
    </row>
    <row r="45" spans="2:18" ht="12">
      <c r="B45" s="59" t="s">
        <v>320</v>
      </c>
      <c r="C45" s="131"/>
      <c r="D45" s="131"/>
      <c r="E45" s="131"/>
      <c r="F45" s="61">
        <v>100</v>
      </c>
      <c r="G45" s="61">
        <v>100</v>
      </c>
      <c r="H45" s="61">
        <v>100</v>
      </c>
      <c r="I45" s="61">
        <v>100</v>
      </c>
      <c r="J45" s="61">
        <v>350</v>
      </c>
      <c r="K45" s="61">
        <v>350</v>
      </c>
      <c r="L45" s="61">
        <v>350</v>
      </c>
      <c r="M45" s="61">
        <v>350</v>
      </c>
      <c r="N45" s="61">
        <v>350</v>
      </c>
      <c r="O45" s="61">
        <v>350</v>
      </c>
      <c r="P45" s="61">
        <v>350</v>
      </c>
      <c r="Q45" s="61">
        <v>350</v>
      </c>
      <c r="R45" s="125">
        <f t="shared" si="3"/>
        <v>3200</v>
      </c>
    </row>
    <row r="46" spans="2:18" ht="12.75" thickBot="1">
      <c r="B46" s="130" t="s">
        <v>162</v>
      </c>
      <c r="C46" s="128"/>
      <c r="D46" s="128"/>
      <c r="E46" s="128"/>
      <c r="F46" s="64">
        <f aca="true" t="shared" si="4" ref="F46:K46">SUM(F16:F45)</f>
        <v>9126.75</v>
      </c>
      <c r="G46" s="64">
        <f t="shared" si="4"/>
        <v>7563.58</v>
      </c>
      <c r="H46" s="64">
        <f t="shared" si="4"/>
        <v>10989.15</v>
      </c>
      <c r="I46" s="64">
        <f t="shared" si="4"/>
        <v>644214.7199999999</v>
      </c>
      <c r="J46" s="64">
        <f t="shared" si="4"/>
        <v>60491.66</v>
      </c>
      <c r="K46" s="64">
        <f t="shared" si="4"/>
        <v>118040.59</v>
      </c>
      <c r="L46" s="64">
        <f aca="true" t="shared" si="5" ref="L46:Q46">SUM(L16:L45)</f>
        <v>99291.83</v>
      </c>
      <c r="M46" s="64">
        <f t="shared" si="5"/>
        <v>60394.5</v>
      </c>
      <c r="N46" s="64">
        <f t="shared" si="5"/>
        <v>60347.689999999995</v>
      </c>
      <c r="O46" s="64">
        <f t="shared" si="5"/>
        <v>176670.91</v>
      </c>
      <c r="P46" s="64">
        <f t="shared" si="5"/>
        <v>59424.439999999995</v>
      </c>
      <c r="Q46" s="64">
        <f t="shared" si="5"/>
        <v>56414.09</v>
      </c>
      <c r="R46" s="126">
        <f t="shared" si="3"/>
        <v>1362969.9099999997</v>
      </c>
    </row>
    <row r="47" spans="2:18" ht="13.5" thickBot="1" thickTop="1">
      <c r="B47" s="59" t="s">
        <v>163</v>
      </c>
      <c r="C47" s="129">
        <f>+C28+C22</f>
        <v>20130</v>
      </c>
      <c r="D47" s="129"/>
      <c r="E47" s="129"/>
      <c r="F47" s="64">
        <f aca="true" t="shared" si="6" ref="F47:Q47">F12-F46</f>
        <v>2473.25</v>
      </c>
      <c r="G47" s="64">
        <f t="shared" si="6"/>
        <v>32409.67</v>
      </c>
      <c r="H47" s="64">
        <f t="shared" si="6"/>
        <v>45520.52</v>
      </c>
      <c r="I47" s="64">
        <f t="shared" si="6"/>
        <v>708516.1100000002</v>
      </c>
      <c r="J47" s="64">
        <f t="shared" si="6"/>
        <v>747299.4500000002</v>
      </c>
      <c r="K47" s="64">
        <f t="shared" si="6"/>
        <v>728533.8600000002</v>
      </c>
      <c r="L47" s="64">
        <f t="shared" si="6"/>
        <v>763992.0300000003</v>
      </c>
      <c r="M47" s="64">
        <f t="shared" si="6"/>
        <v>838347.5300000003</v>
      </c>
      <c r="N47" s="64">
        <f t="shared" si="6"/>
        <v>914640.1900000003</v>
      </c>
      <c r="O47" s="64">
        <f t="shared" si="6"/>
        <v>1098202.9300000004</v>
      </c>
      <c r="P47" s="64">
        <f t="shared" si="6"/>
        <v>1304964.7400000005</v>
      </c>
      <c r="Q47" s="64">
        <f t="shared" si="6"/>
        <v>1514736.9000000004</v>
      </c>
      <c r="R47" s="127">
        <f t="shared" si="3"/>
        <v>8719767.180000003</v>
      </c>
    </row>
    <row r="48" ht="12.75" thickTop="1"/>
    <row r="49" spans="2:5" ht="12">
      <c r="B49" s="65" t="s">
        <v>151</v>
      </c>
      <c r="C49" s="62"/>
      <c r="D49" s="62"/>
      <c r="E49" s="62"/>
    </row>
    <row r="50" ht="12">
      <c r="B50" s="63" t="s">
        <v>151</v>
      </c>
    </row>
    <row r="51" ht="12">
      <c r="B51" s="62" t="s">
        <v>151</v>
      </c>
    </row>
    <row r="52" ht="12">
      <c r="B52" s="62" t="s">
        <v>151</v>
      </c>
    </row>
    <row r="53" ht="12">
      <c r="B53" s="62" t="s">
        <v>151</v>
      </c>
    </row>
  </sheetData>
  <sheetProtection/>
  <printOptions horizontalCentered="1"/>
  <pageMargins left="0.38" right="0.5" top="1" bottom="0" header="0.5" footer="0"/>
  <pageSetup fitToHeight="11" fitToWidth="8" horizontalDpi="300" verticalDpi="300" orientation="landscape" scale="73" r:id="rId3"/>
  <headerFooter alignWithMargins="0">
    <oddHeader>&amp;LSmart-Cushion by AQR4U Inc.&amp;CAQR INC FIRST TWELVE MONTHS</oddHeader>
    <oddFooter>&amp;LCASHFLOW&amp;CBASIC BUSINESS SERVICES INC.    CONFIDENTIAL&amp;RPAGE &amp;N</oddFooter>
  </headerFooter>
  <legacyDrawing r:id="rId2"/>
</worksheet>
</file>

<file path=xl/worksheets/sheet4.xml><?xml version="1.0" encoding="utf-8"?>
<worksheet xmlns="http://schemas.openxmlformats.org/spreadsheetml/2006/main" xmlns:r="http://schemas.openxmlformats.org/officeDocument/2006/relationships">
  <dimension ref="B1:P109"/>
  <sheetViews>
    <sheetView zoomScalePageLayoutView="0" workbookViewId="0" topLeftCell="A70">
      <selection activeCell="M90" sqref="M90"/>
    </sheetView>
  </sheetViews>
  <sheetFormatPr defaultColWidth="9.140625" defaultRowHeight="15"/>
  <cols>
    <col min="8" max="8" width="12.00390625" style="0" bestFit="1" customWidth="1"/>
    <col min="10" max="10" width="10.140625" style="0" bestFit="1" customWidth="1"/>
    <col min="12" max="12" width="4.7109375" style="0" customWidth="1"/>
    <col min="13" max="13" width="15.421875" style="0" customWidth="1"/>
    <col min="14" max="14" width="10.8515625" style="0" customWidth="1"/>
    <col min="15" max="15" width="18.421875" style="0" customWidth="1"/>
    <col min="16" max="16" width="19.421875" style="0" customWidth="1"/>
    <col min="17" max="17" width="3.00390625" style="0" customWidth="1"/>
  </cols>
  <sheetData>
    <row r="1" ht="15">
      <c r="J1" t="s">
        <v>210</v>
      </c>
    </row>
    <row r="2" spans="2:16" ht="18.75">
      <c r="B2" s="36" t="s">
        <v>39</v>
      </c>
      <c r="D2" s="37" t="s">
        <v>40</v>
      </c>
      <c r="E2" s="37"/>
      <c r="F2" s="37"/>
      <c r="G2" s="37"/>
      <c r="H2" s="38"/>
      <c r="I2" s="38"/>
      <c r="J2" s="38"/>
      <c r="K2" s="37"/>
      <c r="L2" s="37" t="s">
        <v>0</v>
      </c>
      <c r="N2" s="66"/>
      <c r="O2" s="67" t="s">
        <v>170</v>
      </c>
      <c r="P2" s="66" t="s">
        <v>171</v>
      </c>
    </row>
    <row r="3" ht="18.75">
      <c r="B3" s="40" t="s">
        <v>41</v>
      </c>
    </row>
    <row r="4" spans="2:16" ht="15.75">
      <c r="B4" s="38" t="s">
        <v>167</v>
      </c>
      <c r="C4" s="38"/>
      <c r="D4" s="38"/>
      <c r="E4" s="38"/>
      <c r="F4" s="38"/>
      <c r="G4" s="38"/>
      <c r="H4" s="38"/>
      <c r="I4" s="38"/>
      <c r="P4" s="41" t="s">
        <v>18</v>
      </c>
    </row>
    <row r="5" spans="2:15" ht="15.75">
      <c r="B5" s="38"/>
      <c r="C5" s="38"/>
      <c r="D5" s="38"/>
      <c r="E5" s="38"/>
      <c r="F5" s="38"/>
      <c r="G5" s="38"/>
      <c r="H5" s="38"/>
      <c r="I5" s="38"/>
      <c r="O5" s="41"/>
    </row>
    <row r="6" spans="2:15" ht="15.75">
      <c r="B6" s="38" t="s">
        <v>168</v>
      </c>
      <c r="C6" s="38"/>
      <c r="D6" s="38"/>
      <c r="E6" s="38"/>
      <c r="F6" s="38"/>
      <c r="G6" s="38"/>
      <c r="H6" s="38"/>
      <c r="I6" s="38"/>
      <c r="O6" s="42">
        <v>10000</v>
      </c>
    </row>
    <row r="7" spans="2:15" ht="15.75">
      <c r="B7" s="38" t="s">
        <v>42</v>
      </c>
      <c r="C7" s="38"/>
      <c r="D7" s="38"/>
      <c r="E7" s="38"/>
      <c r="F7" s="38"/>
      <c r="G7" s="38"/>
      <c r="H7" s="38"/>
      <c r="I7" s="38"/>
      <c r="O7" s="42">
        <v>100</v>
      </c>
    </row>
    <row r="8" spans="2:15" ht="15.75">
      <c r="B8" s="38"/>
      <c r="C8" s="38"/>
      <c r="D8" s="38"/>
      <c r="E8" s="38"/>
      <c r="F8" s="38"/>
      <c r="G8" s="38"/>
      <c r="H8" s="38"/>
      <c r="I8" s="38"/>
      <c r="O8" s="42"/>
    </row>
    <row r="9" ht="15">
      <c r="B9" t="s">
        <v>169</v>
      </c>
    </row>
    <row r="10" spans="2:15" ht="15">
      <c r="B10" t="s">
        <v>43</v>
      </c>
      <c r="O10" s="43">
        <v>5000</v>
      </c>
    </row>
    <row r="11" spans="2:15" ht="15.75">
      <c r="B11" s="38" t="s">
        <v>44</v>
      </c>
      <c r="O11" s="43">
        <v>8000</v>
      </c>
    </row>
    <row r="13" spans="2:12" ht="15">
      <c r="B13" t="s">
        <v>45</v>
      </c>
      <c r="J13" s="43">
        <v>400</v>
      </c>
      <c r="K13" s="43"/>
      <c r="L13" s="43"/>
    </row>
    <row r="14" ht="15">
      <c r="O14" s="43"/>
    </row>
    <row r="15" spans="2:16" ht="15">
      <c r="B15" t="s">
        <v>46</v>
      </c>
      <c r="P15" s="43">
        <v>1500</v>
      </c>
    </row>
    <row r="16" spans="2:15" ht="15">
      <c r="B16" t="s">
        <v>47</v>
      </c>
      <c r="O16" s="43">
        <v>60</v>
      </c>
    </row>
    <row r="17" spans="2:16" ht="15">
      <c r="B17" t="s">
        <v>48</v>
      </c>
      <c r="P17" s="43">
        <v>20000</v>
      </c>
    </row>
    <row r="18" spans="2:16" ht="15">
      <c r="B18" t="s">
        <v>49</v>
      </c>
      <c r="O18" s="43">
        <v>75</v>
      </c>
      <c r="P18" s="75">
        <f>SUM(P15:P17)</f>
        <v>21500</v>
      </c>
    </row>
    <row r="19" ht="15">
      <c r="O19" s="43"/>
    </row>
    <row r="20" spans="2:15" ht="15">
      <c r="B20" t="s">
        <v>50</v>
      </c>
      <c r="O20" s="43">
        <v>500</v>
      </c>
    </row>
    <row r="22" spans="2:15" ht="15">
      <c r="B22" t="s">
        <v>51</v>
      </c>
      <c r="O22" s="43">
        <v>90</v>
      </c>
    </row>
    <row r="24" spans="2:15" ht="15">
      <c r="B24" t="s">
        <v>49</v>
      </c>
      <c r="O24" s="43">
        <v>75</v>
      </c>
    </row>
    <row r="25" spans="4:15" ht="15">
      <c r="D25" t="s">
        <v>52</v>
      </c>
      <c r="I25" s="39" t="s">
        <v>38</v>
      </c>
      <c r="J25" s="39"/>
      <c r="K25" s="39"/>
      <c r="L25" s="39"/>
      <c r="O25" s="44">
        <f>SUM(O10:O24)</f>
        <v>13800</v>
      </c>
    </row>
    <row r="27" ht="18.75">
      <c r="B27" s="40" t="s">
        <v>53</v>
      </c>
    </row>
    <row r="28" ht="15">
      <c r="B28" t="s">
        <v>54</v>
      </c>
    </row>
    <row r="29" ht="15">
      <c r="B29" t="s">
        <v>55</v>
      </c>
    </row>
    <row r="30" ht="15">
      <c r="B30" t="s">
        <v>56</v>
      </c>
    </row>
    <row r="31" ht="15">
      <c r="B31" t="s">
        <v>57</v>
      </c>
    </row>
    <row r="32" ht="15">
      <c r="B32" t="s">
        <v>58</v>
      </c>
    </row>
    <row r="33" ht="15">
      <c r="B33" t="s">
        <v>59</v>
      </c>
    </row>
    <row r="34" ht="15">
      <c r="B34" t="s">
        <v>60</v>
      </c>
    </row>
    <row r="35" ht="15">
      <c r="B35" t="s">
        <v>61</v>
      </c>
    </row>
    <row r="37" ht="15">
      <c r="B37" t="s">
        <v>62</v>
      </c>
    </row>
    <row r="38" ht="15">
      <c r="B38" t="s">
        <v>63</v>
      </c>
    </row>
    <row r="40" ht="15">
      <c r="B40" t="s">
        <v>64</v>
      </c>
    </row>
    <row r="41" ht="15">
      <c r="B41" t="s">
        <v>21</v>
      </c>
    </row>
    <row r="42" spans="2:16" s="45" customFormat="1" ht="15">
      <c r="B42" t="s">
        <v>65</v>
      </c>
      <c r="C42"/>
      <c r="D42"/>
      <c r="E42"/>
      <c r="F42"/>
      <c r="G42"/>
      <c r="H42"/>
      <c r="I42"/>
      <c r="J42"/>
      <c r="K42"/>
      <c r="L42"/>
      <c r="O42"/>
      <c r="P42"/>
    </row>
    <row r="43" ht="15">
      <c r="B43" t="s">
        <v>66</v>
      </c>
    </row>
    <row r="44" spans="2:16" ht="15">
      <c r="B44" s="45"/>
      <c r="C44" s="45"/>
      <c r="D44" s="45"/>
      <c r="E44" s="45"/>
      <c r="F44" s="45"/>
      <c r="G44" s="45"/>
      <c r="H44" s="45"/>
      <c r="I44" s="45"/>
      <c r="J44" s="45"/>
      <c r="K44" s="45"/>
      <c r="L44" s="45"/>
      <c r="O44" s="45"/>
      <c r="P44" s="45"/>
    </row>
    <row r="45" spans="2:16" ht="15">
      <c r="B45" s="45" t="s">
        <v>67</v>
      </c>
      <c r="C45" s="45"/>
      <c r="D45" s="45"/>
      <c r="E45" s="45"/>
      <c r="F45" s="45"/>
      <c r="G45" s="45"/>
      <c r="H45" s="45"/>
      <c r="I45" s="45"/>
      <c r="J45" s="45"/>
      <c r="K45" s="45"/>
      <c r="L45" s="45"/>
      <c r="O45" s="45"/>
      <c r="P45" s="45"/>
    </row>
    <row r="46" spans="2:15" ht="15">
      <c r="B46" s="45" t="s">
        <v>68</v>
      </c>
      <c r="C46" s="45"/>
      <c r="D46" s="45"/>
      <c r="E46" s="45"/>
      <c r="F46" s="45"/>
      <c r="G46" s="45"/>
      <c r="H46" s="45"/>
      <c r="I46" s="45"/>
      <c r="J46" s="45"/>
      <c r="K46" s="45"/>
      <c r="L46" s="45"/>
      <c r="O46" s="45"/>
    </row>
    <row r="47" ht="15">
      <c r="B47" t="s">
        <v>69</v>
      </c>
    </row>
    <row r="48" ht="15">
      <c r="B48" t="s">
        <v>70</v>
      </c>
    </row>
    <row r="49" ht="15">
      <c r="B49" t="s">
        <v>71</v>
      </c>
    </row>
    <row r="51" ht="15">
      <c r="B51" t="s">
        <v>72</v>
      </c>
    </row>
    <row r="52" ht="15">
      <c r="B52" t="s">
        <v>73</v>
      </c>
    </row>
    <row r="53" ht="15">
      <c r="B53" t="s">
        <v>74</v>
      </c>
    </row>
    <row r="56" spans="2:16" ht="18.75">
      <c r="B56" s="36" t="s">
        <v>39</v>
      </c>
      <c r="D56" s="37" t="s">
        <v>40</v>
      </c>
      <c r="E56" s="37"/>
      <c r="F56" s="37"/>
      <c r="G56" s="37"/>
      <c r="H56" s="38"/>
      <c r="I56" s="38"/>
      <c r="J56" s="38"/>
      <c r="K56" s="37"/>
      <c r="L56" s="37" t="s">
        <v>0</v>
      </c>
      <c r="O56" s="39"/>
      <c r="P56" s="45"/>
    </row>
    <row r="57" ht="15">
      <c r="B57" t="s">
        <v>75</v>
      </c>
    </row>
    <row r="58" ht="15">
      <c r="B58" t="s">
        <v>76</v>
      </c>
    </row>
    <row r="59" ht="15">
      <c r="B59" t="s">
        <v>77</v>
      </c>
    </row>
    <row r="60" ht="15">
      <c r="B60" t="s">
        <v>78</v>
      </c>
    </row>
    <row r="61" ht="15">
      <c r="B61" t="s">
        <v>79</v>
      </c>
    </row>
    <row r="62" ht="15">
      <c r="B62" t="s">
        <v>80</v>
      </c>
    </row>
    <row r="63" ht="15">
      <c r="B63" t="s">
        <v>81</v>
      </c>
    </row>
    <row r="64" ht="15">
      <c r="B64" t="s">
        <v>82</v>
      </c>
    </row>
    <row r="65" ht="15">
      <c r="B65" t="s">
        <v>83</v>
      </c>
    </row>
    <row r="66" ht="15">
      <c r="B66" t="s">
        <v>84</v>
      </c>
    </row>
    <row r="67" ht="15">
      <c r="B67" t="s">
        <v>85</v>
      </c>
    </row>
    <row r="68" ht="15">
      <c r="B68" t="s">
        <v>86</v>
      </c>
    </row>
    <row r="69" ht="15">
      <c r="B69" t="s">
        <v>87</v>
      </c>
    </row>
    <row r="71" ht="15">
      <c r="B71" t="s">
        <v>211</v>
      </c>
    </row>
    <row r="72" spans="2:8" s="3" customFormat="1" ht="15">
      <c r="B72" s="6" t="s">
        <v>174</v>
      </c>
      <c r="C72" s="23"/>
      <c r="D72" s="6"/>
      <c r="E72" s="6"/>
      <c r="F72" s="6"/>
      <c r="G72" s="6"/>
      <c r="H72" s="6"/>
    </row>
    <row r="73" ht="15">
      <c r="B73" s="46" t="s">
        <v>88</v>
      </c>
    </row>
    <row r="74" ht="15.75">
      <c r="B74" s="46" t="s">
        <v>89</v>
      </c>
    </row>
    <row r="75" spans="2:15" ht="15">
      <c r="B75" s="47" t="s">
        <v>90</v>
      </c>
      <c r="C75" s="47"/>
      <c r="D75" s="47"/>
      <c r="E75" s="47"/>
      <c r="F75" s="47"/>
      <c r="G75" s="47"/>
      <c r="H75" s="47"/>
      <c r="I75" s="47"/>
      <c r="J75" s="47"/>
      <c r="K75" s="47"/>
      <c r="L75" s="47"/>
      <c r="N75" s="48"/>
      <c r="O75" s="68">
        <v>795</v>
      </c>
    </row>
    <row r="76" spans="2:15" ht="15">
      <c r="B76" s="47" t="s">
        <v>91</v>
      </c>
      <c r="C76" s="47"/>
      <c r="D76" s="47"/>
      <c r="E76" s="47"/>
      <c r="F76" s="47"/>
      <c r="G76" s="47"/>
      <c r="H76" s="47"/>
      <c r="I76" s="47"/>
      <c r="J76" s="47"/>
      <c r="K76" s="47"/>
      <c r="L76" s="47"/>
      <c r="N76" s="48"/>
      <c r="O76" s="68">
        <v>1195</v>
      </c>
    </row>
    <row r="77" spans="2:15" ht="15">
      <c r="B77" s="47" t="s">
        <v>92</v>
      </c>
      <c r="C77" s="47"/>
      <c r="D77" s="47"/>
      <c r="E77" s="47"/>
      <c r="F77" s="47"/>
      <c r="G77" s="47"/>
      <c r="H77" s="47"/>
      <c r="I77" s="47"/>
      <c r="J77" s="47"/>
      <c r="K77" s="47"/>
      <c r="L77" s="47"/>
      <c r="N77" s="48"/>
      <c r="O77" s="68">
        <v>795</v>
      </c>
    </row>
    <row r="78" spans="2:15" ht="15">
      <c r="B78" s="47" t="s">
        <v>93</v>
      </c>
      <c r="C78" s="47"/>
      <c r="D78" s="47"/>
      <c r="E78" s="47"/>
      <c r="F78" s="47"/>
      <c r="G78" s="47"/>
      <c r="H78" s="47"/>
      <c r="I78" s="47"/>
      <c r="J78" s="47"/>
      <c r="K78" s="47"/>
      <c r="L78" s="47"/>
      <c r="N78" s="48"/>
      <c r="O78" s="68">
        <v>795</v>
      </c>
    </row>
    <row r="79" spans="2:15" ht="15">
      <c r="B79" s="47" t="s">
        <v>94</v>
      </c>
      <c r="C79" s="47"/>
      <c r="D79" s="47"/>
      <c r="E79" s="47"/>
      <c r="F79" s="47"/>
      <c r="G79" s="47"/>
      <c r="H79" s="47"/>
      <c r="I79" s="47"/>
      <c r="J79" s="47"/>
      <c r="K79" s="47"/>
      <c r="L79" s="47"/>
      <c r="N79" s="48"/>
      <c r="O79" s="68">
        <v>795</v>
      </c>
    </row>
    <row r="80" spans="2:15" ht="15">
      <c r="B80" s="47" t="s">
        <v>95</v>
      </c>
      <c r="C80" s="47"/>
      <c r="D80" s="47"/>
      <c r="E80" s="47"/>
      <c r="F80" s="47"/>
      <c r="G80" s="47"/>
      <c r="H80" s="47"/>
      <c r="I80" s="47"/>
      <c r="J80" s="47"/>
      <c r="K80" s="47"/>
      <c r="L80" s="47"/>
      <c r="N80" s="48"/>
      <c r="O80" s="68">
        <v>795</v>
      </c>
    </row>
    <row r="81" spans="2:15" ht="15">
      <c r="B81" s="47" t="s">
        <v>96</v>
      </c>
      <c r="C81" s="47"/>
      <c r="D81" s="47"/>
      <c r="E81" s="47"/>
      <c r="F81" s="47"/>
      <c r="G81" s="47"/>
      <c r="H81" s="47"/>
      <c r="I81" s="47"/>
      <c r="J81" s="47"/>
      <c r="K81" s="47"/>
      <c r="L81" s="47"/>
      <c r="N81" s="49"/>
      <c r="O81" s="69">
        <v>795</v>
      </c>
    </row>
    <row r="82" spans="2:15" ht="15.75">
      <c r="B82" s="47" t="s">
        <v>97</v>
      </c>
      <c r="C82" s="47"/>
      <c r="D82" s="47"/>
      <c r="E82" s="47"/>
      <c r="F82" s="47"/>
      <c r="G82" s="47"/>
      <c r="H82" s="47"/>
      <c r="I82" s="74" t="s">
        <v>176</v>
      </c>
      <c r="J82" s="74"/>
      <c r="K82" s="72"/>
      <c r="L82" s="72"/>
      <c r="N82" s="50"/>
      <c r="O82" s="17">
        <f>SUM(O75:O81)</f>
        <v>5965</v>
      </c>
    </row>
    <row r="83" spans="2:15" ht="15">
      <c r="B83" s="71" t="s">
        <v>175</v>
      </c>
      <c r="C83" s="72"/>
      <c r="D83" s="72"/>
      <c r="E83" s="72"/>
      <c r="F83" s="72"/>
      <c r="G83" s="72"/>
      <c r="H83" s="72"/>
      <c r="I83" s="72"/>
      <c r="J83" s="72"/>
      <c r="K83" s="72"/>
      <c r="L83" s="72"/>
      <c r="M83" s="73"/>
      <c r="O83" t="s">
        <v>18</v>
      </c>
    </row>
    <row r="84" spans="2:12" ht="15">
      <c r="B84" s="47" t="s">
        <v>98</v>
      </c>
      <c r="C84" s="47"/>
      <c r="D84" s="47"/>
      <c r="E84" s="47"/>
      <c r="F84" s="47"/>
      <c r="G84" s="47"/>
      <c r="H84" s="47"/>
      <c r="I84" s="47"/>
      <c r="J84" s="47"/>
      <c r="K84" s="47"/>
      <c r="L84" s="47"/>
    </row>
    <row r="85" spans="2:12" ht="15">
      <c r="B85" s="47" t="s">
        <v>99</v>
      </c>
      <c r="C85" s="47"/>
      <c r="D85" s="47"/>
      <c r="E85" s="47"/>
      <c r="F85" s="47"/>
      <c r="G85" s="47"/>
      <c r="H85" s="47"/>
      <c r="I85" s="47"/>
      <c r="J85" s="47"/>
      <c r="K85" s="47"/>
      <c r="L85" s="47"/>
    </row>
    <row r="86" spans="2:12" ht="15">
      <c r="B86" s="47" t="s">
        <v>100</v>
      </c>
      <c r="C86" s="47"/>
      <c r="D86" s="47"/>
      <c r="E86" s="47"/>
      <c r="F86" s="47"/>
      <c r="G86" s="47"/>
      <c r="H86" s="47"/>
      <c r="I86" s="47"/>
      <c r="J86" s="47"/>
      <c r="K86" s="47"/>
      <c r="L86" s="47"/>
    </row>
    <row r="87" spans="2:12" ht="15">
      <c r="B87" s="47" t="s">
        <v>101</v>
      </c>
      <c r="C87" s="47"/>
      <c r="D87" s="47"/>
      <c r="E87" s="47"/>
      <c r="F87" s="47"/>
      <c r="G87" s="47"/>
      <c r="H87" s="47"/>
      <c r="I87" s="47"/>
      <c r="J87" s="47"/>
      <c r="K87" s="47"/>
      <c r="L87" s="47"/>
    </row>
    <row r="88" spans="2:12" ht="15">
      <c r="B88" s="47" t="s">
        <v>102</v>
      </c>
      <c r="C88" s="47"/>
      <c r="D88" s="47"/>
      <c r="E88" s="47"/>
      <c r="F88" s="47"/>
      <c r="G88" s="47"/>
      <c r="H88" s="47"/>
      <c r="I88" s="47"/>
      <c r="J88" s="47"/>
      <c r="K88" s="47"/>
      <c r="L88" s="47"/>
    </row>
    <row r="89" spans="2:12" ht="15">
      <c r="B89" s="46" t="s">
        <v>103</v>
      </c>
      <c r="C89" s="47"/>
      <c r="D89" s="47"/>
      <c r="E89" s="47"/>
      <c r="F89" s="47"/>
      <c r="G89" s="47"/>
      <c r="H89" s="47"/>
      <c r="I89" s="47"/>
      <c r="J89" s="47"/>
      <c r="K89" s="47"/>
      <c r="L89" s="47"/>
    </row>
    <row r="90" spans="2:12" ht="15">
      <c r="B90" s="47" t="s">
        <v>104</v>
      </c>
      <c r="C90" s="47"/>
      <c r="D90" s="47"/>
      <c r="E90" s="47"/>
      <c r="F90" s="47"/>
      <c r="G90" s="47"/>
      <c r="H90" s="47"/>
      <c r="I90" s="47"/>
      <c r="J90" s="47"/>
      <c r="K90" s="47"/>
      <c r="L90" s="47"/>
    </row>
    <row r="91" spans="2:12" ht="15">
      <c r="B91" s="47" t="s">
        <v>105</v>
      </c>
      <c r="C91" s="47"/>
      <c r="D91" s="47"/>
      <c r="E91" s="47"/>
      <c r="F91" s="47"/>
      <c r="G91" s="47"/>
      <c r="H91" s="47"/>
      <c r="I91" s="47"/>
      <c r="J91" s="47"/>
      <c r="K91" s="47"/>
      <c r="L91" s="47"/>
    </row>
    <row r="92" spans="8:15" ht="15">
      <c r="H92" t="s">
        <v>52</v>
      </c>
      <c r="J92" s="39" t="s">
        <v>325</v>
      </c>
      <c r="K92" s="39"/>
      <c r="L92" s="39"/>
      <c r="O92" s="70">
        <v>10000</v>
      </c>
    </row>
    <row r="93" spans="2:16" ht="15">
      <c r="B93" t="s">
        <v>106</v>
      </c>
      <c r="P93" s="42"/>
    </row>
    <row r="94" ht="15">
      <c r="B94" t="s">
        <v>107</v>
      </c>
    </row>
    <row r="95" ht="15">
      <c r="B95" t="s">
        <v>108</v>
      </c>
    </row>
    <row r="96" ht="15">
      <c r="B96" t="s">
        <v>178</v>
      </c>
    </row>
    <row r="97" ht="15">
      <c r="B97" t="s">
        <v>177</v>
      </c>
    </row>
    <row r="98" ht="15">
      <c r="B98" t="s">
        <v>109</v>
      </c>
    </row>
    <row r="99" spans="2:15" ht="15">
      <c r="B99" t="s">
        <v>110</v>
      </c>
      <c r="O99" s="43">
        <v>500</v>
      </c>
    </row>
    <row r="100" spans="2:15" ht="15">
      <c r="B100" t="s">
        <v>111</v>
      </c>
      <c r="O100" s="43">
        <v>110</v>
      </c>
    </row>
    <row r="102" spans="2:15" ht="15">
      <c r="B102" t="s">
        <v>172</v>
      </c>
      <c r="O102" s="43">
        <v>20000</v>
      </c>
    </row>
    <row r="103" spans="2:15" ht="15">
      <c r="B103" t="s">
        <v>173</v>
      </c>
      <c r="O103" s="43"/>
    </row>
    <row r="104" ht="15">
      <c r="O104" s="43"/>
    </row>
    <row r="105" ht="15">
      <c r="B105" t="s">
        <v>112</v>
      </c>
    </row>
    <row r="106" ht="15">
      <c r="B106" t="s">
        <v>113</v>
      </c>
    </row>
    <row r="107" ht="15">
      <c r="B107" t="s">
        <v>43</v>
      </c>
    </row>
    <row r="108" spans="2:16" ht="15">
      <c r="B108" t="s">
        <v>114</v>
      </c>
      <c r="P108" s="39"/>
    </row>
    <row r="109" spans="9:15" ht="15">
      <c r="I109" t="s">
        <v>52</v>
      </c>
      <c r="O109" s="39" t="s">
        <v>38</v>
      </c>
    </row>
  </sheetData>
  <sheetProtection/>
  <printOptions verticalCentered="1"/>
  <pageMargins left="0" right="0" top="0" bottom="0" header="0" footer="0"/>
  <pageSetup orientation="portrait" scale="68" r:id="rId3"/>
  <rowBreaks count="1" manualBreakCount="1">
    <brk id="55" max="255" man="1"/>
  </rowBreaks>
  <legacyDrawing r:id="rId2"/>
</worksheet>
</file>

<file path=xl/worksheets/sheet5.xml><?xml version="1.0" encoding="utf-8"?>
<worksheet xmlns="http://schemas.openxmlformats.org/spreadsheetml/2006/main" xmlns:r="http://schemas.openxmlformats.org/officeDocument/2006/relationships">
  <dimension ref="B1:U46"/>
  <sheetViews>
    <sheetView zoomScalePageLayoutView="0" workbookViewId="0" topLeftCell="A1">
      <selection activeCell="T8" sqref="T7:T8"/>
    </sheetView>
  </sheetViews>
  <sheetFormatPr defaultColWidth="9.140625" defaultRowHeight="15"/>
  <cols>
    <col min="1" max="1" width="7.421875" style="0" customWidth="1"/>
    <col min="2" max="2" width="7.421875" style="143" customWidth="1"/>
    <col min="8" max="8" width="7.28125" style="0" customWidth="1"/>
    <col min="9" max="9" width="12.7109375" style="0" customWidth="1"/>
    <col min="10" max="10" width="5.00390625" style="0" customWidth="1"/>
    <col min="11" max="11" width="13.140625" style="0" customWidth="1"/>
    <col min="12" max="12" width="4.28125" style="0" customWidth="1"/>
    <col min="13" max="13" width="13.00390625" style="0" customWidth="1"/>
    <col min="15" max="15" width="18.00390625" style="0" customWidth="1"/>
  </cols>
  <sheetData>
    <row r="1" ht="15">
      <c r="N1" s="134"/>
    </row>
    <row r="2" spans="3:21" ht="15">
      <c r="C2" t="s">
        <v>222</v>
      </c>
      <c r="O2" s="134"/>
      <c r="U2" s="135" t="s">
        <v>223</v>
      </c>
    </row>
    <row r="3" spans="9:21" ht="15">
      <c r="I3" s="135" t="s">
        <v>278</v>
      </c>
      <c r="K3" s="135" t="s">
        <v>279</v>
      </c>
      <c r="M3" s="135" t="s">
        <v>280</v>
      </c>
      <c r="O3" s="134" t="s">
        <v>281</v>
      </c>
      <c r="U3" s="135"/>
    </row>
    <row r="4" spans="15:21" ht="15">
      <c r="O4" s="134"/>
      <c r="U4" s="135"/>
    </row>
    <row r="5" ht="15">
      <c r="C5" s="136" t="s">
        <v>224</v>
      </c>
    </row>
    <row r="6" spans="2:9" ht="15">
      <c r="B6" s="143">
        <v>15</v>
      </c>
      <c r="C6" s="137" t="s">
        <v>225</v>
      </c>
      <c r="H6" s="135"/>
      <c r="I6">
        <v>2000</v>
      </c>
    </row>
    <row r="7" spans="2:3" ht="15">
      <c r="B7" s="143">
        <v>15</v>
      </c>
      <c r="C7" s="137" t="s">
        <v>226</v>
      </c>
    </row>
    <row r="9" spans="3:6" ht="15">
      <c r="C9" s="138" t="s">
        <v>227</v>
      </c>
      <c r="D9" s="139"/>
      <c r="E9" s="139"/>
      <c r="F9" s="139"/>
    </row>
    <row r="10" spans="2:3" ht="15">
      <c r="B10" s="143">
        <v>15</v>
      </c>
      <c r="C10" s="137" t="s">
        <v>228</v>
      </c>
    </row>
    <row r="11" spans="2:3" ht="15">
      <c r="B11" s="143">
        <v>15</v>
      </c>
      <c r="C11" s="137" t="s">
        <v>229</v>
      </c>
    </row>
    <row r="13" ht="15">
      <c r="C13" s="140" t="s">
        <v>230</v>
      </c>
    </row>
    <row r="14" spans="2:3" ht="15">
      <c r="B14" s="143">
        <v>4</v>
      </c>
      <c r="C14" s="137" t="s">
        <v>232</v>
      </c>
    </row>
    <row r="15" spans="2:3" ht="15">
      <c r="B15" s="143">
        <v>4</v>
      </c>
      <c r="C15" s="137" t="s">
        <v>233</v>
      </c>
    </row>
    <row r="16" spans="2:3" ht="15">
      <c r="B16" s="143">
        <v>4</v>
      </c>
      <c r="C16" s="137" t="s">
        <v>234</v>
      </c>
    </row>
    <row r="17" spans="2:3" ht="15">
      <c r="B17" s="143" t="s">
        <v>306</v>
      </c>
      <c r="C17" s="137" t="s">
        <v>231</v>
      </c>
    </row>
    <row r="18" ht="15">
      <c r="C18" s="140" t="s">
        <v>235</v>
      </c>
    </row>
    <row r="19" spans="2:3" ht="15">
      <c r="B19" s="143">
        <v>16</v>
      </c>
      <c r="C19" s="137" t="s">
        <v>236</v>
      </c>
    </row>
    <row r="20" spans="2:3" ht="15">
      <c r="B20" s="143">
        <v>19</v>
      </c>
      <c r="C20" s="137" t="s">
        <v>237</v>
      </c>
    </row>
    <row r="21" spans="2:3" ht="15">
      <c r="B21" s="143">
        <v>23</v>
      </c>
      <c r="C21" s="137" t="s">
        <v>238</v>
      </c>
    </row>
    <row r="22" spans="2:3" ht="15">
      <c r="B22" s="143">
        <v>23</v>
      </c>
      <c r="C22" s="137" t="s">
        <v>239</v>
      </c>
    </row>
    <row r="23" ht="15">
      <c r="C23" s="140" t="s">
        <v>240</v>
      </c>
    </row>
    <row r="24" spans="2:3" ht="15">
      <c r="B24" s="143">
        <v>2</v>
      </c>
      <c r="C24" s="137" t="s">
        <v>241</v>
      </c>
    </row>
    <row r="25" spans="2:3" ht="15">
      <c r="B25" s="143">
        <v>2</v>
      </c>
      <c r="C25" s="137" t="s">
        <v>242</v>
      </c>
    </row>
    <row r="26" spans="2:3" ht="15">
      <c r="B26" s="143">
        <v>2</v>
      </c>
      <c r="C26" s="137" t="s">
        <v>243</v>
      </c>
    </row>
    <row r="27" spans="2:3" ht="15">
      <c r="B27" s="143">
        <v>2</v>
      </c>
      <c r="C27" s="137" t="s">
        <v>244</v>
      </c>
    </row>
    <row r="28" spans="2:3" ht="15">
      <c r="B28" s="143">
        <v>2</v>
      </c>
      <c r="C28" s="137" t="s">
        <v>245</v>
      </c>
    </row>
    <row r="29" spans="2:3" ht="15">
      <c r="B29" s="143">
        <v>26</v>
      </c>
      <c r="C29" s="137" t="s">
        <v>246</v>
      </c>
    </row>
    <row r="31" ht="15">
      <c r="C31" s="140" t="s">
        <v>247</v>
      </c>
    </row>
    <row r="32" spans="2:3" ht="15">
      <c r="B32" s="143">
        <v>2</v>
      </c>
      <c r="C32" s="137" t="s">
        <v>248</v>
      </c>
    </row>
    <row r="33" spans="2:3" ht="15">
      <c r="B33" s="143">
        <v>2</v>
      </c>
      <c r="C33" s="137" t="s">
        <v>249</v>
      </c>
    </row>
    <row r="34" spans="2:3" ht="15">
      <c r="B34" s="143">
        <v>2</v>
      </c>
      <c r="C34" s="137" t="s">
        <v>250</v>
      </c>
    </row>
    <row r="35" spans="2:3" ht="15">
      <c r="B35" s="143">
        <v>2</v>
      </c>
      <c r="C35" s="137" t="s">
        <v>251</v>
      </c>
    </row>
    <row r="36" spans="2:3" ht="15">
      <c r="B36" s="143">
        <v>2</v>
      </c>
      <c r="C36" s="137" t="s">
        <v>252</v>
      </c>
    </row>
    <row r="37" spans="2:3" ht="15">
      <c r="B37" s="143">
        <v>2</v>
      </c>
      <c r="C37" s="137" t="s">
        <v>253</v>
      </c>
    </row>
    <row r="38" spans="2:3" ht="15">
      <c r="B38" s="143">
        <v>2</v>
      </c>
      <c r="C38" s="137" t="s">
        <v>254</v>
      </c>
    </row>
    <row r="39" spans="2:3" ht="15">
      <c r="B39" s="143">
        <v>11</v>
      </c>
      <c r="C39" s="137" t="s">
        <v>255</v>
      </c>
    </row>
    <row r="40" ht="15">
      <c r="C40" s="136" t="s">
        <v>256</v>
      </c>
    </row>
    <row r="41" spans="2:3" ht="15">
      <c r="B41" s="143">
        <v>24</v>
      </c>
      <c r="C41" s="73" t="s">
        <v>257</v>
      </c>
    </row>
    <row r="42" spans="2:3" ht="15">
      <c r="B42" s="143">
        <v>24</v>
      </c>
      <c r="C42" s="73" t="s">
        <v>258</v>
      </c>
    </row>
    <row r="43" spans="2:3" ht="15">
      <c r="B43" s="143">
        <v>22</v>
      </c>
      <c r="C43" s="73" t="s">
        <v>282</v>
      </c>
    </row>
    <row r="44" spans="2:3" ht="15">
      <c r="B44" s="143">
        <v>25</v>
      </c>
      <c r="C44" s="73" t="s">
        <v>259</v>
      </c>
    </row>
    <row r="45" spans="2:3" ht="15">
      <c r="B45" s="143">
        <v>23</v>
      </c>
      <c r="C45" s="137" t="s">
        <v>260</v>
      </c>
    </row>
    <row r="46" spans="3:5" ht="15">
      <c r="C46" s="137" t="s">
        <v>261</v>
      </c>
      <c r="D46" s="73"/>
      <c r="E46" s="73"/>
    </row>
  </sheetData>
  <sheetProtection/>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I24" sqref="I24"/>
    </sheetView>
  </sheetViews>
  <sheetFormatPr defaultColWidth="9.14062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1:T40"/>
  <sheetViews>
    <sheetView zoomScalePageLayoutView="0" workbookViewId="0" topLeftCell="A1">
      <selection activeCell="C16" sqref="C16"/>
    </sheetView>
  </sheetViews>
  <sheetFormatPr defaultColWidth="9.140625" defaultRowHeight="15"/>
  <cols>
    <col min="2" max="2" width="6.57421875" style="0" customWidth="1"/>
    <col min="9" max="9" width="0.9921875" style="0" customWidth="1"/>
    <col min="10" max="10" width="12.140625" style="0" customWidth="1"/>
    <col min="11" max="11" width="1.28515625" style="0" customWidth="1"/>
    <col min="12" max="12" width="11.57421875" style="0" customWidth="1"/>
    <col min="13" max="13" width="1.1484375" style="0" customWidth="1"/>
    <col min="14" max="14" width="12.421875" style="0" customWidth="1"/>
    <col min="15" max="15" width="0.9921875" style="0" customWidth="1"/>
    <col min="16" max="16" width="12.8515625" style="0" customWidth="1"/>
    <col min="17" max="17" width="0.85546875" style="0" customWidth="1"/>
    <col min="18" max="18" width="11.57421875" style="0" customWidth="1"/>
    <col min="19" max="19" width="0.5625" style="0" customWidth="1"/>
    <col min="20" max="20" width="12.00390625" style="0" customWidth="1"/>
  </cols>
  <sheetData>
    <row r="1" ht="15.75">
      <c r="C1" t="s">
        <v>309</v>
      </c>
    </row>
    <row r="2" spans="10:20" ht="15">
      <c r="J2" s="135" t="s">
        <v>278</v>
      </c>
      <c r="L2" s="135" t="s">
        <v>279</v>
      </c>
      <c r="N2" s="135" t="s">
        <v>280</v>
      </c>
      <c r="P2" s="135" t="s">
        <v>281</v>
      </c>
      <c r="Q2" s="135"/>
      <c r="R2" s="135" t="s">
        <v>310</v>
      </c>
      <c r="T2" s="135" t="s">
        <v>311</v>
      </c>
    </row>
    <row r="3" ht="15">
      <c r="C3" s="136" t="s">
        <v>224</v>
      </c>
    </row>
    <row r="4" spans="2:9" ht="15">
      <c r="B4" s="143">
        <v>15</v>
      </c>
      <c r="C4" s="137" t="s">
        <v>225</v>
      </c>
      <c r="H4" s="135"/>
      <c r="I4" s="135"/>
    </row>
    <row r="5" spans="2:3" ht="15">
      <c r="B5" s="143">
        <v>15</v>
      </c>
      <c r="C5" s="137" t="s">
        <v>226</v>
      </c>
    </row>
    <row r="6" spans="3:6" ht="15">
      <c r="C6" s="138" t="s">
        <v>227</v>
      </c>
      <c r="D6" s="139"/>
      <c r="E6" s="139"/>
      <c r="F6" s="139"/>
    </row>
    <row r="7" spans="2:10" ht="15">
      <c r="B7" s="143">
        <v>15</v>
      </c>
      <c r="C7" s="137" t="s">
        <v>228</v>
      </c>
      <c r="J7" s="16">
        <v>2000</v>
      </c>
    </row>
    <row r="8" spans="2:3" ht="15">
      <c r="B8" s="143">
        <v>15</v>
      </c>
      <c r="C8" s="137" t="s">
        <v>229</v>
      </c>
    </row>
    <row r="9" spans="2:3" ht="15">
      <c r="B9" s="143">
        <v>7</v>
      </c>
      <c r="C9" s="137" t="s">
        <v>231</v>
      </c>
    </row>
    <row r="10" ht="15">
      <c r="C10" s="140" t="s">
        <v>235</v>
      </c>
    </row>
    <row r="11" spans="2:3" ht="15">
      <c r="B11" s="143">
        <v>16</v>
      </c>
      <c r="C11" s="137" t="s">
        <v>236</v>
      </c>
    </row>
    <row r="12" spans="2:3" ht="15">
      <c r="B12" s="143">
        <v>19</v>
      </c>
      <c r="C12" s="137" t="s">
        <v>237</v>
      </c>
    </row>
    <row r="13" ht="15">
      <c r="C13" s="140" t="s">
        <v>240</v>
      </c>
    </row>
    <row r="14" spans="2:3" ht="15">
      <c r="B14" s="143">
        <v>2</v>
      </c>
      <c r="C14" s="137" t="s">
        <v>241</v>
      </c>
    </row>
    <row r="15" spans="2:3" ht="15">
      <c r="B15" s="143">
        <v>2</v>
      </c>
      <c r="C15" s="137" t="s">
        <v>242</v>
      </c>
    </row>
    <row r="16" spans="2:3" ht="15">
      <c r="B16" s="143">
        <v>2</v>
      </c>
      <c r="C16" s="137" t="s">
        <v>339</v>
      </c>
    </row>
    <row r="17" spans="2:3" ht="15">
      <c r="B17" s="143">
        <v>2</v>
      </c>
      <c r="C17" s="137" t="s">
        <v>244</v>
      </c>
    </row>
    <row r="18" spans="2:3" ht="15">
      <c r="B18" s="143">
        <v>2</v>
      </c>
      <c r="C18" s="137" t="s">
        <v>245</v>
      </c>
    </row>
    <row r="19" spans="2:3" ht="15">
      <c r="B19" s="143">
        <v>26</v>
      </c>
      <c r="C19" s="137" t="s">
        <v>246</v>
      </c>
    </row>
    <row r="20" ht="15">
      <c r="C20" s="140" t="s">
        <v>247</v>
      </c>
    </row>
    <row r="21" spans="2:3" ht="15">
      <c r="B21" s="143">
        <v>2</v>
      </c>
      <c r="C21" s="137" t="s">
        <v>248</v>
      </c>
    </row>
    <row r="22" spans="2:3" ht="15">
      <c r="B22" s="143">
        <v>2</v>
      </c>
      <c r="C22" s="137" t="s">
        <v>249</v>
      </c>
    </row>
    <row r="23" spans="2:3" ht="15">
      <c r="B23" s="143">
        <v>2</v>
      </c>
      <c r="C23" s="137" t="s">
        <v>250</v>
      </c>
    </row>
    <row r="24" spans="2:3" ht="15">
      <c r="B24" s="143">
        <v>2</v>
      </c>
      <c r="C24" s="137" t="s">
        <v>251</v>
      </c>
    </row>
    <row r="25" spans="2:3" ht="15">
      <c r="B25" s="143">
        <v>2</v>
      </c>
      <c r="C25" s="137" t="s">
        <v>252</v>
      </c>
    </row>
    <row r="26" spans="2:3" ht="15">
      <c r="B26" s="143">
        <v>2</v>
      </c>
      <c r="C26" s="137" t="s">
        <v>253</v>
      </c>
    </row>
    <row r="27" spans="2:3" ht="15">
      <c r="B27" s="143">
        <v>2</v>
      </c>
      <c r="C27" s="137" t="s">
        <v>254</v>
      </c>
    </row>
    <row r="28" spans="2:3" ht="15">
      <c r="B28" s="143">
        <v>11</v>
      </c>
      <c r="C28" s="137" t="s">
        <v>255</v>
      </c>
    </row>
    <row r="29" ht="15">
      <c r="C29" s="136" t="s">
        <v>256</v>
      </c>
    </row>
    <row r="30" spans="2:3" ht="15">
      <c r="B30" s="143">
        <v>24</v>
      </c>
      <c r="C30" s="73" t="s">
        <v>257</v>
      </c>
    </row>
    <row r="31" spans="2:3" ht="15">
      <c r="B31" s="143">
        <v>24</v>
      </c>
      <c r="C31" s="73" t="s">
        <v>258</v>
      </c>
    </row>
    <row r="32" spans="2:3" ht="15">
      <c r="B32" s="143">
        <v>22</v>
      </c>
      <c r="C32" s="73" t="s">
        <v>282</v>
      </c>
    </row>
    <row r="33" spans="2:3" ht="15">
      <c r="B33" s="143">
        <v>25</v>
      </c>
      <c r="C33" s="73" t="s">
        <v>259</v>
      </c>
    </row>
    <row r="34" spans="2:3" ht="15">
      <c r="B34" s="143">
        <v>23</v>
      </c>
      <c r="C34" s="137" t="s">
        <v>314</v>
      </c>
    </row>
    <row r="35" spans="2:3" ht="15">
      <c r="B35" s="143">
        <v>23</v>
      </c>
      <c r="C35" s="137" t="s">
        <v>313</v>
      </c>
    </row>
    <row r="36" spans="2:5" ht="15">
      <c r="B36" s="143">
        <v>28</v>
      </c>
      <c r="C36" s="137" t="s">
        <v>261</v>
      </c>
      <c r="D36" s="73"/>
      <c r="E36" s="73"/>
    </row>
    <row r="37" ht="15">
      <c r="C37" s="140" t="s">
        <v>312</v>
      </c>
    </row>
    <row r="38" spans="2:3" ht="15">
      <c r="B38" s="143">
        <v>4</v>
      </c>
      <c r="C38" s="137" t="s">
        <v>232</v>
      </c>
    </row>
    <row r="39" spans="2:3" ht="15">
      <c r="B39" s="143">
        <v>4</v>
      </c>
      <c r="C39" s="137" t="s">
        <v>233</v>
      </c>
    </row>
    <row r="40" spans="2:3" ht="15">
      <c r="B40" s="143">
        <v>4</v>
      </c>
      <c r="C40" s="137" t="s">
        <v>234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Yakup</cp:lastModifiedBy>
  <cp:lastPrinted>2011-02-18T00:12:39Z</cp:lastPrinted>
  <dcterms:created xsi:type="dcterms:W3CDTF">2010-12-20T18:15:27Z</dcterms:created>
  <dcterms:modified xsi:type="dcterms:W3CDTF">2012-08-09T21:25:00Z</dcterms:modified>
  <cp:category/>
  <cp:version/>
  <cp:contentType/>
  <cp:contentStatus/>
</cp:coreProperties>
</file>