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nfidence-Mean" sheetId="1" r:id="rId1"/>
    <sheet name="Confidence-Mean (raw data)" sheetId="2" r:id="rId2"/>
    <sheet name="Confidence-Proportion" sheetId="3" r:id="rId3"/>
  </sheets>
  <definedNames>
    <definedName name="_xlnm.Print_Area" localSheetId="0">'Confidence-Mean'!$A$1:$J$43</definedName>
    <definedName name="_xlnm.Print_Area" localSheetId="1">'Confidence-Mean (raw data)'!$C$1:$L$43</definedName>
    <definedName name="_xlnm.Print_Area" localSheetId="2">'Confidence-Proportion'!$A$1:$J$42</definedName>
  </definedNames>
  <calcPr fullCalcOnLoad="1"/>
</workbook>
</file>

<file path=xl/comments1.xml><?xml version="1.0" encoding="utf-8"?>
<comments xmlns="http://schemas.openxmlformats.org/spreadsheetml/2006/main">
  <authors>
    <author>Jim Mirabella</author>
  </authors>
  <commentList>
    <comment ref="C16" authorId="0">
      <text>
        <r>
          <rPr>
            <b/>
            <sz val="8"/>
            <rFont val="Tahoma"/>
            <family val="0"/>
          </rPr>
          <t>Use this if the population size is known.  It will not impact the results unless it is relatively small.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mean in the interval.</t>
        </r>
      </text>
    </comment>
    <comment ref="F7" authorId="0">
      <text>
        <r>
          <rPr>
            <b/>
            <sz val="8"/>
            <rFont val="Tahoma"/>
            <family val="0"/>
          </rPr>
          <t>We are X% confident that the population mean is between the two numbers shown.  The red region of the graph illustrates this interval.</t>
        </r>
      </text>
    </comment>
  </commentList>
</comments>
</file>

<file path=xl/comments2.xml><?xml version="1.0" encoding="utf-8"?>
<comments xmlns="http://schemas.openxmlformats.org/spreadsheetml/2006/main">
  <authors>
    <author>Jim Mirabella</author>
  </authors>
  <commentList>
    <comment ref="E10" authorId="0">
      <text>
        <r>
          <rPr>
            <b/>
            <sz val="8"/>
            <rFont val="Tahoma"/>
            <family val="0"/>
          </rPr>
          <t>Use this if the population size is known.  It will not impact the results unless it is relatively small.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mean in the interval.</t>
        </r>
      </text>
    </comment>
    <comment ref="H7" authorId="0">
      <text>
        <r>
          <rPr>
            <b/>
            <sz val="8"/>
            <rFont val="Tahoma"/>
            <family val="0"/>
          </rPr>
          <t>We are X% confident that the population mean is between the two numbers shown.  The red region of the graph illustrates this interval.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C13" authorId="0">
      <text>
        <r>
          <rPr>
            <b/>
            <sz val="8"/>
            <rFont val="Tahoma"/>
            <family val="0"/>
          </rPr>
          <t xml:space="preserve">Use this if the population size is known.  It will not impact the results unless it is relatively small.
</t>
        </r>
      </text>
    </comment>
    <comment ref="F6" authorId="0">
      <text>
        <r>
          <rPr>
            <b/>
            <sz val="8"/>
            <rFont val="Tahoma"/>
            <family val="0"/>
          </rPr>
          <t>We are X% confident that the population proportion is between the two numbers shown.  The red region of the graph illustrates this interval.</t>
        </r>
      </text>
    </comment>
    <comment ref="C6" authorId="0">
      <text>
        <r>
          <rPr>
            <b/>
            <sz val="8"/>
            <rFont val="Tahoma"/>
            <family val="0"/>
          </rPr>
          <t>Input the level of confidence in which you want to be assured of capturing the population proportion in the interval.</t>
        </r>
      </text>
    </comment>
    <comment ref="C5" authorId="0">
      <text>
        <r>
          <rPr>
            <b/>
            <sz val="8"/>
            <rFont val="Tahoma"/>
            <family val="0"/>
          </rPr>
          <t>This is the number of observations in the sample that meet a specified condition.  Just because it is called a "success" doesn't imply the condition is a good one.</t>
        </r>
      </text>
    </comment>
  </commentList>
</comments>
</file>

<file path=xl/sharedStrings.xml><?xml version="1.0" encoding="utf-8"?>
<sst xmlns="http://schemas.openxmlformats.org/spreadsheetml/2006/main" count="279" uniqueCount="228">
  <si>
    <t>Z Value</t>
  </si>
  <si>
    <t>Confidence Interval Estimate for the Proportion</t>
  </si>
  <si>
    <t>Sample Proportion</t>
  </si>
  <si>
    <t>Standard Error of the Proportion</t>
  </si>
  <si>
    <t>Interval Half Width</t>
  </si>
  <si>
    <t>FPC Factor</t>
  </si>
  <si>
    <t>Standard Error of the Mean</t>
  </si>
  <si>
    <t>Degrees of Freedom</t>
  </si>
  <si>
    <r>
      <t>t</t>
    </r>
    <r>
      <rPr>
        <sz val="10"/>
        <rFont val="Arial"/>
        <family val="2"/>
      </rPr>
      <t xml:space="preserve"> Value</t>
    </r>
  </si>
  <si>
    <t>=</t>
  </si>
  <si>
    <t>Confidence Interval</t>
  </si>
  <si>
    <t>Confidence Interval Estimate for the Mean</t>
  </si>
  <si>
    <t>Interval Half Width (t)</t>
  </si>
  <si>
    <t>Interval Half Width (z)</t>
  </si>
  <si>
    <t>---&gt;</t>
  </si>
  <si>
    <t>Standard Deviation =</t>
  </si>
  <si>
    <t>Sample Mean =</t>
  </si>
  <si>
    <t>Sample Size =</t>
  </si>
  <si>
    <t>Confidence Level =</t>
  </si>
  <si>
    <t>Finite Population Size =</t>
  </si>
  <si>
    <t>Number of Successes =</t>
  </si>
  <si>
    <t>&lt;=  m  &lt;=</t>
  </si>
  <si>
    <t>&lt;=  P  &lt;=</t>
  </si>
  <si>
    <r>
      <t xml:space="preserve">Estimate 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 xml:space="preserve"> Sampling Error</t>
    </r>
  </si>
  <si>
    <t>(X-mu)/sigma</t>
  </si>
  <si>
    <t>f(X)</t>
  </si>
  <si>
    <t>Observation #</t>
  </si>
  <si>
    <t>Data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</si>
  <si>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</si>
  <si>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</si>
  <si>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</si>
  <si>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</si>
  <si>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</si>
  <si>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</si>
  <si>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</si>
  <si>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</si>
  <si>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</si>
  <si>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</si>
  <si>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>Observation 11</t>
  </si>
  <si>
    <t>Observation 12</t>
  </si>
  <si>
    <t>Observation 13</t>
  </si>
  <si>
    <t>Observation 14</t>
  </si>
  <si>
    <t>Observation 15</t>
  </si>
  <si>
    <t>Observation 16</t>
  </si>
  <si>
    <t>Observation 17</t>
  </si>
  <si>
    <t>Observation 18</t>
  </si>
  <si>
    <t>Observation 19</t>
  </si>
  <si>
    <t>Observation 20</t>
  </si>
  <si>
    <t>Observation 21</t>
  </si>
  <si>
    <t>Observation 22</t>
  </si>
  <si>
    <t>Observation 23</t>
  </si>
  <si>
    <t>Observation 24</t>
  </si>
  <si>
    <t>Observation 25</t>
  </si>
  <si>
    <t>Observation 26</t>
  </si>
  <si>
    <t>Observation 27</t>
  </si>
  <si>
    <t>Observation 28</t>
  </si>
  <si>
    <t>Observation 29</t>
  </si>
  <si>
    <t>Observation 30</t>
  </si>
  <si>
    <t>Observation 31</t>
  </si>
  <si>
    <t>Observation 32</t>
  </si>
  <si>
    <t>Observation 33</t>
  </si>
  <si>
    <t>Observation 34</t>
  </si>
  <si>
    <t>Observation 35</t>
  </si>
  <si>
    <t>Observation 36</t>
  </si>
  <si>
    <t>Observation 37</t>
  </si>
  <si>
    <t>Observation 38</t>
  </si>
  <si>
    <t>Observation 39</t>
  </si>
  <si>
    <t>Observation 40</t>
  </si>
  <si>
    <t>Observation 41</t>
  </si>
  <si>
    <t>Observation 42</t>
  </si>
  <si>
    <t>Observation 43</t>
  </si>
  <si>
    <t>Observation 44</t>
  </si>
  <si>
    <t>Observation 45</t>
  </si>
  <si>
    <t>Observation 46</t>
  </si>
  <si>
    <t>Observation 47</t>
  </si>
  <si>
    <t>Observation 48</t>
  </si>
  <si>
    <t>Observation 49</t>
  </si>
  <si>
    <t>Observation 50</t>
  </si>
  <si>
    <t>Observation 51</t>
  </si>
  <si>
    <t>Observation 52</t>
  </si>
  <si>
    <t>Observation 53</t>
  </si>
  <si>
    <t>Observation 54</t>
  </si>
  <si>
    <t>Observation 55</t>
  </si>
  <si>
    <t>Observation 56</t>
  </si>
  <si>
    <t>Observation 57</t>
  </si>
  <si>
    <t>Observation 58</t>
  </si>
  <si>
    <t>Observation 59</t>
  </si>
  <si>
    <t>Observation 60</t>
  </si>
  <si>
    <t>Observation 61</t>
  </si>
  <si>
    <t>Observation 62</t>
  </si>
  <si>
    <t>Observation 63</t>
  </si>
  <si>
    <t>Observation 64</t>
  </si>
  <si>
    <t>Observation 65</t>
  </si>
  <si>
    <t>Observation 66</t>
  </si>
  <si>
    <t>Observation 67</t>
  </si>
  <si>
    <t>Observation 68</t>
  </si>
  <si>
    <t>Observation 69</t>
  </si>
  <si>
    <t>Observation 70</t>
  </si>
  <si>
    <t>Observation 71</t>
  </si>
  <si>
    <t>Observation 72</t>
  </si>
  <si>
    <t>Observation 73</t>
  </si>
  <si>
    <t>Observation 74</t>
  </si>
  <si>
    <t>Observation 75</t>
  </si>
  <si>
    <t>Observation 76</t>
  </si>
  <si>
    <t>Observation 77</t>
  </si>
  <si>
    <t>Observation 78</t>
  </si>
  <si>
    <t>Observation 79</t>
  </si>
  <si>
    <t>Observation 80</t>
  </si>
  <si>
    <t>Observation 81</t>
  </si>
  <si>
    <t>Observation 82</t>
  </si>
  <si>
    <t>Observation 83</t>
  </si>
  <si>
    <t>Observation 84</t>
  </si>
  <si>
    <t>Observation 85</t>
  </si>
  <si>
    <t>Observation 86</t>
  </si>
  <si>
    <t>Observation 87</t>
  </si>
  <si>
    <t>Observation 88</t>
  </si>
  <si>
    <t>Observation 89</t>
  </si>
  <si>
    <t>Observation 90</t>
  </si>
  <si>
    <t>Observation 91</t>
  </si>
  <si>
    <t>Observation 92</t>
  </si>
  <si>
    <t>Observation 93</t>
  </si>
  <si>
    <t>Observation 94</t>
  </si>
  <si>
    <t>Observation 95</t>
  </si>
  <si>
    <t>Observation 96</t>
  </si>
  <si>
    <t>Observation 97</t>
  </si>
  <si>
    <t>Observation 98</t>
  </si>
  <si>
    <t>Observation 99</t>
  </si>
  <si>
    <t>Observation 100</t>
  </si>
  <si>
    <t>Observation 101</t>
  </si>
  <si>
    <t>Observation 102</t>
  </si>
  <si>
    <t>Observation 103</t>
  </si>
  <si>
    <t>Observation 104</t>
  </si>
  <si>
    <t>Observation 105</t>
  </si>
  <si>
    <t>Observation 106</t>
  </si>
  <si>
    <t>Observation 107</t>
  </si>
  <si>
    <t>Observation 108</t>
  </si>
  <si>
    <t>Observation 109</t>
  </si>
  <si>
    <t>Observation 110</t>
  </si>
  <si>
    <t>Observation 111</t>
  </si>
  <si>
    <t>Observation 112</t>
  </si>
  <si>
    <t>Observation 113</t>
  </si>
  <si>
    <t>Observation 114</t>
  </si>
  <si>
    <t>Observation 115</t>
  </si>
  <si>
    <t>Observation 116</t>
  </si>
  <si>
    <t>Observation 117</t>
  </si>
  <si>
    <t>Observation 118</t>
  </si>
  <si>
    <t>Observation 119</t>
  </si>
  <si>
    <t>Observation 120</t>
  </si>
  <si>
    <t>Observation 121</t>
  </si>
  <si>
    <t>Observation 122</t>
  </si>
  <si>
    <t>Observation 123</t>
  </si>
  <si>
    <t>Observation 124</t>
  </si>
  <si>
    <t>Observation 125</t>
  </si>
  <si>
    <t>Observation 126</t>
  </si>
  <si>
    <t>Observation 127</t>
  </si>
  <si>
    <t>Observation 128</t>
  </si>
  <si>
    <t>Observation 129</t>
  </si>
  <si>
    <t>Observation 130</t>
  </si>
  <si>
    <t>Observation 131</t>
  </si>
  <si>
    <t>Observation 132</t>
  </si>
  <si>
    <t>Observation 133</t>
  </si>
  <si>
    <t>Observation 134</t>
  </si>
  <si>
    <t>Observation 135</t>
  </si>
  <si>
    <t>Observation 136</t>
  </si>
  <si>
    <t>Observation 137</t>
  </si>
  <si>
    <t>Observation 138</t>
  </si>
  <si>
    <t>Observation 139</t>
  </si>
  <si>
    <t>Observation 140</t>
  </si>
  <si>
    <t>Observation 141</t>
  </si>
  <si>
    <t>Observation 142</t>
  </si>
  <si>
    <t>Observation 143</t>
  </si>
  <si>
    <t>Observation 144</t>
  </si>
  <si>
    <t>Observation 145</t>
  </si>
  <si>
    <t>Observation 146</t>
  </si>
  <si>
    <t>Observation 147</t>
  </si>
  <si>
    <t>Observation 148</t>
  </si>
  <si>
    <t>Observation 149</t>
  </si>
  <si>
    <t>Observation 150</t>
  </si>
  <si>
    <t>Observation 151</t>
  </si>
  <si>
    <t>Observation 152</t>
  </si>
  <si>
    <t>Observation 153</t>
  </si>
  <si>
    <t>Observation 154</t>
  </si>
  <si>
    <t>Observation 155</t>
  </si>
  <si>
    <t>Observation 156</t>
  </si>
  <si>
    <t>Observation 157</t>
  </si>
  <si>
    <t>Observation 158</t>
  </si>
  <si>
    <t>Observation 159</t>
  </si>
  <si>
    <t>Observation 160</t>
  </si>
  <si>
    <t>Observation 161</t>
  </si>
  <si>
    <t>Observation 162</t>
  </si>
  <si>
    <t>Observation 163</t>
  </si>
  <si>
    <t>Observation 164</t>
  </si>
  <si>
    <t>Observation 165</t>
  </si>
  <si>
    <t>Observation 166</t>
  </si>
  <si>
    <t>Observation 167</t>
  </si>
  <si>
    <t>Observation 168</t>
  </si>
  <si>
    <t>Observation 169</t>
  </si>
  <si>
    <t>Observation 170</t>
  </si>
  <si>
    <t>Observation 171</t>
  </si>
  <si>
    <t>Observation 172</t>
  </si>
  <si>
    <t>Observation 173</t>
  </si>
  <si>
    <t>Observation 174</t>
  </si>
  <si>
    <t>Observation 175</t>
  </si>
  <si>
    <t>Observation 176</t>
  </si>
  <si>
    <t>Observation 177</t>
  </si>
  <si>
    <t>Observation 178</t>
  </si>
  <si>
    <t>Observation 179</t>
  </si>
  <si>
    <t>Observation 180</t>
  </si>
  <si>
    <t>Observation 181</t>
  </si>
  <si>
    <t>Observation 182</t>
  </si>
  <si>
    <t>Observation 183</t>
  </si>
  <si>
    <t>Observation 184</t>
  </si>
  <si>
    <t>Observation 185</t>
  </si>
  <si>
    <t>Observation 186</t>
  </si>
  <si>
    <t>Observation 187</t>
  </si>
  <si>
    <t>Observation 188</t>
  </si>
  <si>
    <t>Observation 189</t>
  </si>
  <si>
    <t>Observation 190</t>
  </si>
  <si>
    <t>Observation 191</t>
  </si>
  <si>
    <t>Observation 192</t>
  </si>
  <si>
    <t>Observation 193</t>
  </si>
  <si>
    <t>Observation 194</t>
  </si>
  <si>
    <t>Observation 195</t>
  </si>
  <si>
    <t>Observation 196</t>
  </si>
  <si>
    <t>Observation 197</t>
  </si>
  <si>
    <t>Observation 198</t>
  </si>
  <si>
    <t>Observation 199</t>
  </si>
  <si>
    <t>Observation 200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</si>
</sst>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10" fontId="1" fillId="33" borderId="0" xfId="57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/>
      <protection/>
    </xf>
    <xf numFmtId="0" fontId="1" fillId="34" borderId="13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 horizontal="centerContinuous"/>
      <protection/>
    </xf>
    <xf numFmtId="0" fontId="0" fillId="34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 quotePrefix="1">
      <alignment/>
      <protection/>
    </xf>
    <xf numFmtId="164" fontId="1" fillId="34" borderId="17" xfId="0" applyNumberFormat="1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horizontal="center"/>
      <protection/>
    </xf>
    <xf numFmtId="164" fontId="1" fillId="34" borderId="19" xfId="0" applyNumberFormat="1" applyFont="1" applyFill="1" applyBorder="1" applyAlignment="1" applyProtection="1">
      <alignment horizontal="left"/>
      <protection/>
    </xf>
    <xf numFmtId="0" fontId="1" fillId="34" borderId="20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4" borderId="0" xfId="0" applyFill="1" applyBorder="1" applyAlignment="1" applyProtection="1" quotePrefix="1">
      <alignment horizontal="center"/>
      <protection/>
    </xf>
    <xf numFmtId="164" fontId="0" fillId="0" borderId="0" xfId="0" applyNumberFormat="1" applyAlignment="1" applyProtection="1">
      <alignment/>
      <protection locked="0"/>
    </xf>
    <xf numFmtId="0" fontId="0" fillId="34" borderId="13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1" fillId="34" borderId="17" xfId="0" applyNumberFormat="1" applyFont="1" applyFill="1" applyBorder="1" applyAlignment="1" applyProtection="1">
      <alignment horizontal="right"/>
      <protection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8" fillId="35" borderId="14" xfId="0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8" fillId="35" borderId="16" xfId="0" applyNumberFormat="1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8" fillId="35" borderId="2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2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25"/>
          <c:w val="0.97475"/>
          <c:h val="0.93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'Confidence-Mean'!$P$24:$P$664</c:f>
              <c:strCache/>
            </c:strRef>
          </c:cat>
          <c:val>
            <c:numRef>
              <c:f>'Confidence-Mean'!$Q$24:$Q$664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'Confidence-Mean'!$P$24:$P$664</c:f>
              <c:strCache/>
            </c:strRef>
          </c:cat>
          <c:val>
            <c:numRef>
              <c:f>'Confidence-Mean'!$R$24:$R$664</c:f>
              <c:numCache/>
            </c:numRef>
          </c:val>
        </c:ser>
        <c:axId val="58479844"/>
        <c:axId val="56556549"/>
      </c:areaChart>
      <c:catAx>
        <c:axId val="5847984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1"/>
        <c:lblOffset val="100"/>
        <c:tickLblSkip val="40"/>
        <c:tickMarkSkip val="20"/>
        <c:noMultiLvlLbl val="0"/>
      </c:catAx>
      <c:valAx>
        <c:axId val="56556549"/>
        <c:scaling>
          <c:orientation val="minMax"/>
        </c:scaling>
        <c:axPos val="l"/>
        <c:delete val="1"/>
        <c:majorTickMark val="out"/>
        <c:minorTickMark val="none"/>
        <c:tickLblPos val="none"/>
        <c:crossAx val="584798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75"/>
          <c:w val="0.97475"/>
          <c:h val="0.94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 (raw data)'!$R$24:$R$664</c:f>
              <c:strCache/>
            </c:strRef>
          </c:cat>
          <c:val>
            <c:numRef>
              <c:f>'Confidence-Mean (raw data)'!$S$24:$S$664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'Confidence-Mean (raw data)'!$R$24:$R$664</c:f>
              <c:strCache/>
            </c:strRef>
          </c:cat>
          <c:val>
            <c:numRef>
              <c:f>'Confidence-Mean (raw data)'!$T$24:$T$664</c:f>
              <c:numCache/>
            </c:numRef>
          </c:val>
        </c:ser>
        <c:axId val="39246894"/>
        <c:axId val="17677727"/>
      </c:areaChart>
      <c:catAx>
        <c:axId val="39246894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tickLblSkip val="40"/>
        <c:tickMarkSkip val="20"/>
        <c:noMultiLvlLbl val="0"/>
      </c:catAx>
      <c:valAx>
        <c:axId val="17677727"/>
        <c:scaling>
          <c:orientation val="minMax"/>
        </c:scaling>
        <c:axPos val="l"/>
        <c:delete val="1"/>
        <c:majorTickMark val="out"/>
        <c:minorTickMark val="none"/>
        <c:tickLblPos val="none"/>
        <c:crossAx val="392468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75"/>
          <c:w val="0.97475"/>
          <c:h val="0.940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'Confidence-Proportion'!$P$20:$P$660</c:f>
              <c:strCache/>
            </c:strRef>
          </c:cat>
          <c:val>
            <c:numRef>
              <c:f>'Confidence-Proportion'!$Q$20:$Q$660</c:f>
              <c:numCache/>
            </c:numRef>
          </c:val>
        </c:ser>
        <c:ser>
          <c:idx val="1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'Confidence-Proportion'!$P$20:$P$660</c:f>
              <c:strCache/>
            </c:strRef>
          </c:cat>
          <c:val>
            <c:numRef>
              <c:f>'Confidence-Proportion'!$R$20:$R$660</c:f>
              <c:numCache/>
            </c:numRef>
          </c:val>
        </c:ser>
        <c:axId val="24881816"/>
        <c:axId val="22609753"/>
      </c:areaChart>
      <c:catAx>
        <c:axId val="2488181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1"/>
        <c:lblOffset val="100"/>
        <c:tickLblSkip val="40"/>
        <c:tickMarkSkip val="20"/>
        <c:noMultiLvlLbl val="0"/>
      </c:catAx>
      <c:valAx>
        <c:axId val="22609753"/>
        <c:scaling>
          <c:orientation val="minMax"/>
        </c:scaling>
        <c:axPos val="l"/>
        <c:delete val="1"/>
        <c:majorTickMark val="out"/>
        <c:minorTickMark val="none"/>
        <c:tickLblPos val="none"/>
        <c:crossAx val="248818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152400</xdr:rowOff>
    </xdr:from>
    <xdr:to>
      <xdr:col>9</xdr:col>
      <xdr:colOff>485775</xdr:colOff>
      <xdr:row>39</xdr:row>
      <xdr:rowOff>85725</xdr:rowOff>
    </xdr:to>
    <xdr:graphicFrame>
      <xdr:nvGraphicFramePr>
        <xdr:cNvPr id="1" name="Chart 2"/>
        <xdr:cNvGraphicFramePr/>
      </xdr:nvGraphicFramePr>
      <xdr:xfrm>
        <a:off x="219075" y="2085975"/>
        <a:ext cx="76104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152400</xdr:rowOff>
    </xdr:from>
    <xdr:to>
      <xdr:col>11</xdr:col>
      <xdr:colOff>485775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943100" y="2343150"/>
        <a:ext cx="7610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17</xdr:row>
      <xdr:rowOff>28575</xdr:rowOff>
    </xdr:from>
    <xdr:to>
      <xdr:col>10</xdr:col>
      <xdr:colOff>19050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57175" y="1962150"/>
        <a:ext cx="7639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69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3.28125" style="3" customWidth="1"/>
    <col min="2" max="2" width="21.00390625" style="3" customWidth="1"/>
    <col min="3" max="3" width="12.00390625" style="3" customWidth="1"/>
    <col min="4" max="4" width="4.7109375" style="3" customWidth="1"/>
    <col min="5" max="5" width="9.140625" style="3" customWidth="1"/>
    <col min="6" max="6" width="23.57421875" style="3" customWidth="1"/>
    <col min="7" max="7" width="9.140625" style="3" customWidth="1"/>
    <col min="8" max="8" width="2.140625" style="3" bestFit="1" customWidth="1"/>
    <col min="9" max="9" width="25.140625" style="3" bestFit="1" customWidth="1"/>
    <col min="10" max="10" width="7.421875" style="3" customWidth="1"/>
    <col min="11" max="13" width="9.140625" style="3" customWidth="1"/>
    <col min="14" max="14" width="11.8515625" style="4" bestFit="1" customWidth="1"/>
    <col min="15" max="16" width="11.8515625" style="4" customWidth="1"/>
    <col min="17" max="17" width="8.57421875" style="3" bestFit="1" customWidth="1"/>
    <col min="18" max="16384" width="9.140625" style="3" customWidth="1"/>
  </cols>
  <sheetData>
    <row r="1" ht="13.5" thickBot="1"/>
    <row r="2" spans="2:19" ht="20.25">
      <c r="B2" s="15" t="s">
        <v>11</v>
      </c>
      <c r="C2" s="16"/>
      <c r="D2" s="17"/>
      <c r="E2" s="17"/>
      <c r="F2" s="18"/>
      <c r="G2" s="19"/>
      <c r="H2" s="20"/>
      <c r="I2" s="20"/>
      <c r="J2" s="21"/>
      <c r="K2" s="5"/>
      <c r="S2" s="6"/>
    </row>
    <row r="3" spans="2:11" ht="12.75">
      <c r="B3" s="22"/>
      <c r="C3" s="23"/>
      <c r="D3" s="24"/>
      <c r="E3" s="24"/>
      <c r="F3" s="25"/>
      <c r="G3" s="23"/>
      <c r="H3" s="24"/>
      <c r="I3" s="24"/>
      <c r="J3" s="26"/>
      <c r="K3" s="7"/>
    </row>
    <row r="4" spans="2:11" ht="12.75">
      <c r="B4" s="27" t="s">
        <v>15</v>
      </c>
      <c r="C4" s="66">
        <v>8</v>
      </c>
      <c r="D4" s="24"/>
      <c r="E4" s="24"/>
      <c r="F4" s="24"/>
      <c r="G4" s="24"/>
      <c r="H4" s="24"/>
      <c r="I4" s="24"/>
      <c r="J4" s="28"/>
      <c r="K4" s="1"/>
    </row>
    <row r="5" spans="2:10" ht="12.75">
      <c r="B5" s="27" t="s">
        <v>16</v>
      </c>
      <c r="C5" s="66">
        <v>40</v>
      </c>
      <c r="D5" s="24"/>
      <c r="E5" s="24"/>
      <c r="F5" s="29"/>
      <c r="G5" s="30"/>
      <c r="H5" s="24"/>
      <c r="I5" s="24"/>
      <c r="J5" s="31"/>
    </row>
    <row r="6" spans="2:10" ht="13.5" thickBot="1">
      <c r="B6" s="27" t="s">
        <v>17</v>
      </c>
      <c r="C6" s="66">
        <v>25</v>
      </c>
      <c r="D6" s="24"/>
      <c r="E6" s="24"/>
      <c r="F6" s="32" t="s">
        <v>10</v>
      </c>
      <c r="G6" s="30"/>
      <c r="H6" s="24"/>
      <c r="I6" s="33" t="s">
        <v>23</v>
      </c>
      <c r="J6" s="31"/>
    </row>
    <row r="7" spans="2:10" ht="13.5" thickBot="1">
      <c r="B7" s="27" t="s">
        <v>18</v>
      </c>
      <c r="C7" s="9">
        <v>0.95</v>
      </c>
      <c r="D7" s="34" t="s">
        <v>14</v>
      </c>
      <c r="E7" s="35">
        <f>IF(C6&gt;29,C5-C13,C5-C11)</f>
        <v>36.69776232429109</v>
      </c>
      <c r="F7" s="36" t="s">
        <v>21</v>
      </c>
      <c r="G7" s="37">
        <f>IF(C6&gt;29,C5+C13,C5+C11)</f>
        <v>43.30223767570891</v>
      </c>
      <c r="H7" s="50" t="s">
        <v>9</v>
      </c>
      <c r="I7" s="38" t="str">
        <f>IF(C6&gt;29,C5&amp;" +/- "&amp;ROUND(C13,3),C5&amp;" +/- "&amp;ROUND(C11,3))</f>
        <v>40 +/- 3.302</v>
      </c>
      <c r="J7" s="31"/>
    </row>
    <row r="8" spans="2:11" ht="12.75" hidden="1">
      <c r="B8" s="39" t="s">
        <v>6</v>
      </c>
      <c r="C8" s="40">
        <f>C4/SQRT(C6)</f>
        <v>1.6</v>
      </c>
      <c r="D8" s="24"/>
      <c r="E8" s="24"/>
      <c r="F8" s="40"/>
      <c r="G8" s="41"/>
      <c r="H8" s="24"/>
      <c r="I8" s="24"/>
      <c r="J8" s="28"/>
      <c r="K8" s="2"/>
    </row>
    <row r="9" spans="2:11" ht="12.75" hidden="1">
      <c r="B9" s="39" t="s">
        <v>7</v>
      </c>
      <c r="C9" s="40">
        <f>C6-1</f>
        <v>24</v>
      </c>
      <c r="D9" s="24"/>
      <c r="E9" s="24"/>
      <c r="F9" s="40"/>
      <c r="G9" s="40"/>
      <c r="H9" s="24"/>
      <c r="I9" s="24"/>
      <c r="J9" s="28"/>
      <c r="K9" s="10"/>
    </row>
    <row r="10" spans="2:11" ht="12.75" hidden="1">
      <c r="B10" s="42" t="s">
        <v>8</v>
      </c>
      <c r="C10" s="40">
        <f>TINV(1-C7,C9)</f>
        <v>2.063898547318068</v>
      </c>
      <c r="D10" s="24"/>
      <c r="E10" s="24"/>
      <c r="F10" s="40"/>
      <c r="G10" s="40"/>
      <c r="H10" s="24"/>
      <c r="I10" s="24"/>
      <c r="J10" s="28"/>
      <c r="K10" s="10"/>
    </row>
    <row r="11" spans="2:11" ht="12.75" hidden="1">
      <c r="B11" s="43" t="s">
        <v>12</v>
      </c>
      <c r="C11" s="44">
        <f>C10*C8</f>
        <v>3.302237675708909</v>
      </c>
      <c r="D11" s="24"/>
      <c r="E11" s="24"/>
      <c r="F11" s="40"/>
      <c r="G11" s="40"/>
      <c r="H11" s="24"/>
      <c r="I11" s="24"/>
      <c r="J11" s="28"/>
      <c r="K11" s="10"/>
    </row>
    <row r="12" spans="2:11" ht="12.75" hidden="1">
      <c r="B12" s="39" t="s">
        <v>0</v>
      </c>
      <c r="C12" s="40">
        <f>NORMSINV((1-C7)/2)</f>
        <v>-1.9599639845400545</v>
      </c>
      <c r="D12" s="24"/>
      <c r="E12" s="24"/>
      <c r="F12" s="40"/>
      <c r="G12" s="40"/>
      <c r="H12" s="24"/>
      <c r="I12" s="24"/>
      <c r="J12" s="28"/>
      <c r="K12" s="10"/>
    </row>
    <row r="13" spans="2:11" ht="12.75" hidden="1">
      <c r="B13" s="43" t="s">
        <v>13</v>
      </c>
      <c r="C13" s="40">
        <f>CONFIDENCE(1-C7,C4,C6)</f>
        <v>3.1359423752640865</v>
      </c>
      <c r="D13" s="24"/>
      <c r="E13" s="24"/>
      <c r="F13" s="40"/>
      <c r="G13" s="40"/>
      <c r="H13" s="24"/>
      <c r="I13" s="24"/>
      <c r="J13" s="28"/>
      <c r="K13" s="10"/>
    </row>
    <row r="14" spans="2:11" ht="12.75">
      <c r="B14" s="39"/>
      <c r="C14" s="40"/>
      <c r="D14" s="24"/>
      <c r="E14" s="24"/>
      <c r="F14" s="40"/>
      <c r="G14" s="40"/>
      <c r="H14" s="24"/>
      <c r="I14" s="24"/>
      <c r="J14" s="28"/>
      <c r="K14" s="10"/>
    </row>
    <row r="15" spans="2:11" ht="13.5" thickBot="1">
      <c r="B15" s="39"/>
      <c r="C15" s="40"/>
      <c r="D15" s="24"/>
      <c r="E15" s="24"/>
      <c r="F15" s="40"/>
      <c r="G15" s="40"/>
      <c r="H15" s="24"/>
      <c r="I15" s="24"/>
      <c r="J15" s="28"/>
      <c r="K15" s="10"/>
    </row>
    <row r="16" spans="2:10" ht="13.5" thickBot="1">
      <c r="B16" s="45" t="s">
        <v>19</v>
      </c>
      <c r="C16" s="67">
        <v>200</v>
      </c>
      <c r="D16" s="34" t="s">
        <v>14</v>
      </c>
      <c r="E16" s="35">
        <f>IF(C6&gt;29,C5-C19,C5-C18)</f>
        <v>36.90328802050754</v>
      </c>
      <c r="F16" s="36" t="s">
        <v>21</v>
      </c>
      <c r="G16" s="37">
        <f>IF(C6&gt;29,C5+C19,C5+C18)</f>
        <v>43.09671197949246</v>
      </c>
      <c r="H16" s="50" t="s">
        <v>9</v>
      </c>
      <c r="I16" s="38" t="str">
        <f>IF(C6&gt;29,C5&amp;" +/- "&amp;ROUND(C19,3),C5&amp;" +/- "&amp;ROUND(C18,3))</f>
        <v>40 +/- 3.097</v>
      </c>
      <c r="J16" s="31"/>
    </row>
    <row r="17" spans="2:10" ht="12.75" hidden="1">
      <c r="B17" s="39" t="s">
        <v>5</v>
      </c>
      <c r="C17" s="40">
        <f>SQRT((C16-C6)/(C16-1))</f>
        <v>0.9377616887699258</v>
      </c>
      <c r="D17" s="24"/>
      <c r="E17" s="24"/>
      <c r="F17" s="24"/>
      <c r="G17" s="24"/>
      <c r="H17" s="24"/>
      <c r="I17" s="24"/>
      <c r="J17" s="31"/>
    </row>
    <row r="18" spans="2:10" ht="12.75" hidden="1">
      <c r="B18" s="43" t="s">
        <v>12</v>
      </c>
      <c r="C18" s="44">
        <f>C11*C17</f>
        <v>3.0967119794924614</v>
      </c>
      <c r="D18" s="24"/>
      <c r="E18" s="24"/>
      <c r="F18" s="24"/>
      <c r="G18" s="24"/>
      <c r="H18" s="24"/>
      <c r="I18" s="24"/>
      <c r="J18" s="31"/>
    </row>
    <row r="19" spans="2:10" ht="12.75" hidden="1">
      <c r="B19" s="43" t="s">
        <v>13</v>
      </c>
      <c r="C19" s="44">
        <f>C13*C17</f>
        <v>2.940766617712822</v>
      </c>
      <c r="D19" s="24"/>
      <c r="E19" s="24"/>
      <c r="F19" s="24"/>
      <c r="G19" s="24"/>
      <c r="H19" s="24"/>
      <c r="I19" s="24"/>
      <c r="J19" s="31"/>
    </row>
    <row r="20" spans="2:10" ht="13.5" thickBot="1">
      <c r="B20" s="46"/>
      <c r="C20" s="47"/>
      <c r="D20" s="48"/>
      <c r="E20" s="48"/>
      <c r="F20" s="48"/>
      <c r="G20" s="48"/>
      <c r="H20" s="48"/>
      <c r="I20" s="48"/>
      <c r="J20" s="49"/>
    </row>
    <row r="21" ht="12.75"/>
    <row r="22" ht="12.75"/>
    <row r="23" spans="14:18" ht="12.75">
      <c r="N23" s="11" t="s">
        <v>24</v>
      </c>
      <c r="O23" s="11"/>
      <c r="P23" s="11" t="s">
        <v>24</v>
      </c>
      <c r="Q23" s="11" t="s">
        <v>25</v>
      </c>
      <c r="R23" s="11" t="s">
        <v>25</v>
      </c>
    </row>
    <row r="24" spans="14:18" ht="12.75">
      <c r="N24" s="12">
        <v>-3.2</v>
      </c>
      <c r="O24" s="12">
        <f aca="true" t="shared" si="0" ref="O24:O87">ROUND(N24*$C$4/SQRT($C$6)+$C$5,2)</f>
        <v>34.88</v>
      </c>
      <c r="P24" s="13" t="str">
        <f aca="true" t="shared" si="1" ref="P24:P87">CONCATENATE(O24)</f>
        <v>34.88</v>
      </c>
      <c r="Q24" s="6">
        <f aca="true" t="shared" si="2" ref="Q24:Q87">IF(OR(O24&lt;$E$7,O24&gt;$G$7),0,(EXP(-0.5*N24^2))/($C$4*(1/SQRT($C$6))*SQRT(2*PI())))</f>
        <v>0</v>
      </c>
      <c r="R24" s="6">
        <f aca="true" t="shared" si="3" ref="R24:R87">IF(AND(O24&gt;=$E$7,O24&lt;=$G$7),0,(EXP(-0.5*N24^2))/($C$4*(1/SQRT($C$6))*SQRT(2*PI())))</f>
        <v>0.0014900551259155253</v>
      </c>
    </row>
    <row r="25" spans="14:18" ht="12.75">
      <c r="N25" s="12">
        <v>-3.19</v>
      </c>
      <c r="O25" s="12">
        <f t="shared" si="0"/>
        <v>34.9</v>
      </c>
      <c r="P25" s="14" t="str">
        <f t="shared" si="1"/>
        <v>34.9</v>
      </c>
      <c r="Q25" s="6">
        <f t="shared" si="2"/>
        <v>0</v>
      </c>
      <c r="R25" s="6">
        <f t="shared" si="3"/>
        <v>0.0015384310779004379</v>
      </c>
    </row>
    <row r="26" spans="14:18" ht="12.75">
      <c r="N26" s="12">
        <v>-3.18</v>
      </c>
      <c r="O26" s="12">
        <f t="shared" si="0"/>
        <v>34.91</v>
      </c>
      <c r="P26" s="14" t="str">
        <f t="shared" si="1"/>
        <v>34.91</v>
      </c>
      <c r="Q26" s="6">
        <f t="shared" si="2"/>
        <v>0</v>
      </c>
      <c r="R26" s="6">
        <f t="shared" si="3"/>
        <v>0.001588218767954076</v>
      </c>
    </row>
    <row r="27" spans="14:18" ht="12.75">
      <c r="N27" s="12">
        <v>-3.17</v>
      </c>
      <c r="O27" s="12">
        <f t="shared" si="0"/>
        <v>34.93</v>
      </c>
      <c r="P27" s="14" t="str">
        <f t="shared" si="1"/>
        <v>34.93</v>
      </c>
      <c r="Q27" s="6">
        <f t="shared" si="2"/>
        <v>0</v>
      </c>
      <c r="R27" s="6">
        <f t="shared" si="3"/>
        <v>0.0016394537654881402</v>
      </c>
    </row>
    <row r="28" spans="14:18" ht="12.75">
      <c r="N28" s="12">
        <v>-3.16</v>
      </c>
      <c r="O28" s="12">
        <f t="shared" si="0"/>
        <v>34.94</v>
      </c>
      <c r="P28" s="14" t="str">
        <f t="shared" si="1"/>
        <v>34.94</v>
      </c>
      <c r="Q28" s="6">
        <f t="shared" si="2"/>
        <v>0</v>
      </c>
      <c r="R28" s="6">
        <f t="shared" si="3"/>
        <v>0.0016921723480254375</v>
      </c>
    </row>
    <row r="29" spans="14:18" ht="12.75">
      <c r="N29" s="12">
        <v>-3.15</v>
      </c>
      <c r="O29" s="12">
        <f t="shared" si="0"/>
        <v>34.96</v>
      </c>
      <c r="P29" s="14" t="str">
        <f t="shared" si="1"/>
        <v>34.96</v>
      </c>
      <c r="Q29" s="6">
        <f t="shared" si="2"/>
        <v>0</v>
      </c>
      <c r="R29" s="6">
        <f t="shared" si="3"/>
        <v>0.0017464115092996543</v>
      </c>
    </row>
    <row r="30" spans="14:18" ht="12.75">
      <c r="N30" s="12">
        <v>-3.14</v>
      </c>
      <c r="O30" s="12">
        <f t="shared" si="0"/>
        <v>34.98</v>
      </c>
      <c r="P30" s="14" t="str">
        <f t="shared" si="1"/>
        <v>34.98</v>
      </c>
      <c r="Q30" s="6">
        <f t="shared" si="2"/>
        <v>0</v>
      </c>
      <c r="R30" s="6">
        <f t="shared" si="3"/>
        <v>0.0018022089672521495</v>
      </c>
    </row>
    <row r="31" spans="14:18" ht="12.75">
      <c r="N31" s="12">
        <v>-3.13</v>
      </c>
      <c r="O31" s="12">
        <f t="shared" si="0"/>
        <v>34.99</v>
      </c>
      <c r="P31" s="14" t="str">
        <f t="shared" si="1"/>
        <v>34.99</v>
      </c>
      <c r="Q31" s="6">
        <f t="shared" si="2"/>
        <v>0</v>
      </c>
      <c r="R31" s="6">
        <f t="shared" si="3"/>
        <v>0.0018596031719176585</v>
      </c>
    </row>
    <row r="32" spans="14:18" ht="12.75">
      <c r="N32" s="12">
        <v>-3.12</v>
      </c>
      <c r="O32" s="12">
        <f t="shared" si="0"/>
        <v>35.01</v>
      </c>
      <c r="P32" s="14" t="str">
        <f t="shared" si="1"/>
        <v>35.01</v>
      </c>
      <c r="Q32" s="6">
        <f t="shared" si="2"/>
        <v>0</v>
      </c>
      <c r="R32" s="6">
        <f t="shared" si="3"/>
        <v>0.0019186333131904628</v>
      </c>
    </row>
    <row r="33" spans="14:18" ht="12.75">
      <c r="N33" s="12">
        <v>-3.11</v>
      </c>
      <c r="O33" s="12">
        <f t="shared" si="0"/>
        <v>35.02</v>
      </c>
      <c r="P33" s="14" t="str">
        <f t="shared" si="1"/>
        <v>35.02</v>
      </c>
      <c r="Q33" s="6">
        <f t="shared" si="2"/>
        <v>0</v>
      </c>
      <c r="R33" s="6">
        <f t="shared" si="3"/>
        <v>0.0019793393284625507</v>
      </c>
    </row>
    <row r="34" spans="14:18" ht="12.75">
      <c r="N34" s="12">
        <v>-3.1</v>
      </c>
      <c r="O34" s="12">
        <f t="shared" si="0"/>
        <v>35.04</v>
      </c>
      <c r="P34" s="14" t="str">
        <f t="shared" si="1"/>
        <v>35.04</v>
      </c>
      <c r="Q34" s="6">
        <f t="shared" si="2"/>
        <v>0</v>
      </c>
      <c r="R34" s="6">
        <f t="shared" si="3"/>
        <v>0.002041761910124949</v>
      </c>
    </row>
    <row r="35" spans="14:18" ht="12.75">
      <c r="N35" s="12">
        <v>-3.09</v>
      </c>
      <c r="O35" s="12">
        <f t="shared" si="0"/>
        <v>35.06</v>
      </c>
      <c r="P35" s="14" t="str">
        <f t="shared" si="1"/>
        <v>35.06</v>
      </c>
      <c r="Q35" s="6">
        <f t="shared" si="2"/>
        <v>0</v>
      </c>
      <c r="R35" s="6">
        <f t="shared" si="3"/>
        <v>0.002105942512923426</v>
      </c>
    </row>
    <row r="36" spans="14:18" ht="12.75">
      <c r="N36" s="12">
        <v>-3.08</v>
      </c>
      <c r="O36" s="12">
        <f t="shared" si="0"/>
        <v>35.07</v>
      </c>
      <c r="P36" s="14" t="str">
        <f t="shared" si="1"/>
        <v>35.07</v>
      </c>
      <c r="Q36" s="6">
        <f t="shared" si="2"/>
        <v>0</v>
      </c>
      <c r="R36" s="6">
        <f t="shared" si="3"/>
        <v>0.002171923361159336</v>
      </c>
    </row>
    <row r="37" spans="14:18" ht="12.75">
      <c r="N37" s="12">
        <v>-3.07</v>
      </c>
      <c r="O37" s="12">
        <f t="shared" si="0"/>
        <v>35.09</v>
      </c>
      <c r="P37" s="14" t="str">
        <f t="shared" si="1"/>
        <v>35.09</v>
      </c>
      <c r="Q37" s="6">
        <f t="shared" si="2"/>
        <v>0</v>
      </c>
      <c r="R37" s="6">
        <f t="shared" si="3"/>
        <v>0.002239747455726476</v>
      </c>
    </row>
    <row r="38" spans="14:18" ht="12.75">
      <c r="N38" s="12">
        <v>-3.06</v>
      </c>
      <c r="O38" s="12">
        <f t="shared" si="0"/>
        <v>35.1</v>
      </c>
      <c r="P38" s="14" t="str">
        <f t="shared" si="1"/>
        <v>35.1</v>
      </c>
      <c r="Q38" s="6">
        <f t="shared" si="2"/>
        <v>0</v>
      </c>
      <c r="R38" s="6">
        <f t="shared" si="3"/>
        <v>0.0023094585809743965</v>
      </c>
    </row>
    <row r="39" spans="14:18" ht="12.75">
      <c r="N39" s="12">
        <v>-3.05</v>
      </c>
      <c r="O39" s="12">
        <f t="shared" si="0"/>
        <v>35.12</v>
      </c>
      <c r="P39" s="14" t="str">
        <f t="shared" si="1"/>
        <v>35.12</v>
      </c>
      <c r="Q39" s="6">
        <f t="shared" si="2"/>
        <v>0</v>
      </c>
      <c r="R39" s="6">
        <f t="shared" si="3"/>
        <v>0.0023811013113886315</v>
      </c>
    </row>
    <row r="40" spans="14:18" ht="12.75">
      <c r="N40" s="12">
        <v>-3.04</v>
      </c>
      <c r="O40" s="12">
        <f t="shared" si="0"/>
        <v>35.14</v>
      </c>
      <c r="P40" s="14" t="str">
        <f t="shared" si="1"/>
        <v>35.14</v>
      </c>
      <c r="Q40" s="6">
        <f t="shared" si="2"/>
        <v>0</v>
      </c>
      <c r="R40" s="6">
        <f t="shared" si="3"/>
        <v>0.002454721018077987</v>
      </c>
    </row>
    <row r="41" spans="14:18" ht="12.75">
      <c r="N41" s="12">
        <v>-3.03</v>
      </c>
      <c r="O41" s="12">
        <f t="shared" si="0"/>
        <v>35.15</v>
      </c>
      <c r="P41" s="14" t="str">
        <f t="shared" si="1"/>
        <v>35.15</v>
      </c>
      <c r="Q41" s="6">
        <f t="shared" si="2"/>
        <v>0</v>
      </c>
      <c r="R41" s="6">
        <f t="shared" si="3"/>
        <v>0.0025303638750590186</v>
      </c>
    </row>
    <row r="42" spans="14:18" ht="12.75">
      <c r="N42" s="12">
        <v>-3.02</v>
      </c>
      <c r="O42" s="12">
        <f t="shared" si="0"/>
        <v>35.17</v>
      </c>
      <c r="P42" s="14" t="str">
        <f t="shared" si="1"/>
        <v>35.17</v>
      </c>
      <c r="Q42" s="6">
        <f t="shared" si="2"/>
        <v>0</v>
      </c>
      <c r="R42" s="6">
        <f t="shared" si="3"/>
        <v>0.0026080768653274763</v>
      </c>
    </row>
    <row r="43" spans="14:18" ht="12.75">
      <c r="N43" s="12">
        <v>-3.01</v>
      </c>
      <c r="O43" s="12">
        <f t="shared" si="0"/>
        <v>35.18</v>
      </c>
      <c r="P43" s="14" t="str">
        <f t="shared" si="1"/>
        <v>35.18</v>
      </c>
      <c r="Q43" s="6">
        <f t="shared" si="2"/>
        <v>0</v>
      </c>
      <c r="R43" s="6">
        <f t="shared" si="3"/>
        <v>0.002687907786706531</v>
      </c>
    </row>
    <row r="44" spans="14:18" ht="12.75">
      <c r="N44" s="12">
        <v>-3</v>
      </c>
      <c r="O44" s="12">
        <f t="shared" si="0"/>
        <v>35.2</v>
      </c>
      <c r="P44" s="14" t="str">
        <f t="shared" si="1"/>
        <v>35.2</v>
      </c>
      <c r="Q44" s="6">
        <f t="shared" si="2"/>
        <v>0</v>
      </c>
      <c r="R44" s="6">
        <f t="shared" si="3"/>
        <v>0.0027699052574612546</v>
      </c>
    </row>
    <row r="45" spans="14:18" ht="12.75">
      <c r="N45" s="12">
        <v>-2.99</v>
      </c>
      <c r="O45" s="12">
        <f t="shared" si="0"/>
        <v>35.22</v>
      </c>
      <c r="P45" s="14" t="str">
        <f t="shared" si="1"/>
        <v>35.22</v>
      </c>
      <c r="Q45" s="6">
        <f t="shared" si="2"/>
        <v>0</v>
      </c>
      <c r="R45" s="6">
        <f t="shared" si="3"/>
        <v>0.0028541187216688402</v>
      </c>
    </row>
    <row r="46" spans="14:18" ht="12.75">
      <c r="N46" s="12">
        <v>-2.98</v>
      </c>
      <c r="O46" s="12">
        <f t="shared" si="0"/>
        <v>35.23</v>
      </c>
      <c r="P46" s="14" t="str">
        <f t="shared" si="1"/>
        <v>35.23</v>
      </c>
      <c r="Q46" s="6">
        <f t="shared" si="2"/>
        <v>0</v>
      </c>
      <c r="R46" s="6">
        <f t="shared" si="3"/>
        <v>0.002940598454333737</v>
      </c>
    </row>
    <row r="47" spans="14:18" ht="12.75">
      <c r="N47" s="12">
        <v>-2.97</v>
      </c>
      <c r="O47" s="12">
        <f t="shared" si="0"/>
        <v>35.25</v>
      </c>
      <c r="P47" s="14" t="str">
        <f t="shared" si="1"/>
        <v>35.25</v>
      </c>
      <c r="Q47" s="6">
        <f t="shared" si="2"/>
        <v>0</v>
      </c>
      <c r="R47" s="6">
        <f t="shared" si="3"/>
        <v>0.0030293955662368402</v>
      </c>
    </row>
    <row r="48" spans="14:18" ht="12.75">
      <c r="N48" s="12">
        <v>-2.96</v>
      </c>
      <c r="O48" s="12">
        <f t="shared" si="0"/>
        <v>35.26</v>
      </c>
      <c r="P48" s="14" t="str">
        <f t="shared" si="1"/>
        <v>35.26</v>
      </c>
      <c r="Q48" s="6">
        <f t="shared" si="2"/>
        <v>0</v>
      </c>
      <c r="R48" s="6">
        <f t="shared" si="3"/>
        <v>0.003120562008507735</v>
      </c>
    </row>
    <row r="49" spans="14:18" ht="12.75">
      <c r="N49" s="12">
        <v>-2.95</v>
      </c>
      <c r="O49" s="12">
        <f t="shared" si="0"/>
        <v>35.28</v>
      </c>
      <c r="P49" s="14" t="str">
        <f t="shared" si="1"/>
        <v>35.28</v>
      </c>
      <c r="Q49" s="6">
        <f t="shared" si="2"/>
        <v>0</v>
      </c>
      <c r="R49" s="6">
        <f t="shared" si="3"/>
        <v>0.003214150576908712</v>
      </c>
    </row>
    <row r="50" spans="14:18" ht="12.75">
      <c r="N50" s="12">
        <v>-2.94</v>
      </c>
      <c r="O50" s="12">
        <f t="shared" si="0"/>
        <v>35.3</v>
      </c>
      <c r="P50" s="14" t="str">
        <f t="shared" si="1"/>
        <v>35.3</v>
      </c>
      <c r="Q50" s="6">
        <f t="shared" si="2"/>
        <v>0</v>
      </c>
      <c r="R50" s="6">
        <f t="shared" si="3"/>
        <v>0.0033102149158193875</v>
      </c>
    </row>
    <row r="51" spans="14:18" ht="12.75">
      <c r="N51" s="12">
        <v>-2.93</v>
      </c>
      <c r="O51" s="12">
        <f t="shared" si="0"/>
        <v>35.31</v>
      </c>
      <c r="P51" s="14" t="str">
        <f t="shared" si="1"/>
        <v>35.31</v>
      </c>
      <c r="Q51" s="6">
        <f t="shared" si="2"/>
        <v>0</v>
      </c>
      <c r="R51" s="6">
        <f t="shared" si="3"/>
        <v>0.003408809521910341</v>
      </c>
    </row>
    <row r="52" spans="14:18" ht="12.75">
      <c r="N52" s="12">
        <v>-2.92</v>
      </c>
      <c r="O52" s="12">
        <f t="shared" si="0"/>
        <v>35.33</v>
      </c>
      <c r="P52" s="14" t="str">
        <f t="shared" si="1"/>
        <v>35.33</v>
      </c>
      <c r="Q52" s="6">
        <f t="shared" si="2"/>
        <v>0</v>
      </c>
      <c r="R52" s="6">
        <f t="shared" si="3"/>
        <v>0.0035099897474943553</v>
      </c>
    </row>
    <row r="53" spans="14:18" ht="12.75">
      <c r="N53" s="12">
        <v>-2.91</v>
      </c>
      <c r="O53" s="12">
        <f t="shared" si="0"/>
        <v>35.34</v>
      </c>
      <c r="P53" s="14" t="str">
        <f t="shared" si="1"/>
        <v>35.34</v>
      </c>
      <c r="Q53" s="6">
        <f t="shared" si="2"/>
        <v>0</v>
      </c>
      <c r="R53" s="6">
        <f t="shared" si="3"/>
        <v>0.0036138118035434204</v>
      </c>
    </row>
    <row r="54" spans="14:18" ht="12.75">
      <c r="N54" s="12">
        <v>-2.9</v>
      </c>
      <c r="O54" s="12">
        <f t="shared" si="0"/>
        <v>35.36</v>
      </c>
      <c r="P54" s="14" t="str">
        <f t="shared" si="1"/>
        <v>35.36</v>
      </c>
      <c r="Q54" s="6">
        <f t="shared" si="2"/>
        <v>0</v>
      </c>
      <c r="R54" s="6">
        <f t="shared" si="3"/>
        <v>0.0037203327623599085</v>
      </c>
    </row>
    <row r="55" spans="14:18" ht="12.75">
      <c r="N55" s="12">
        <v>-2.89</v>
      </c>
      <c r="O55" s="12">
        <f t="shared" si="0"/>
        <v>35.38</v>
      </c>
      <c r="P55" s="14" t="str">
        <f t="shared" si="1"/>
        <v>35.38</v>
      </c>
      <c r="Q55" s="6">
        <f t="shared" si="2"/>
        <v>0</v>
      </c>
      <c r="R55" s="6">
        <f t="shared" si="3"/>
        <v>0.0038296105598898044</v>
      </c>
    </row>
    <row r="56" spans="14:18" ht="12.75">
      <c r="N56" s="12">
        <v>-2.88</v>
      </c>
      <c r="O56" s="12">
        <f t="shared" si="0"/>
        <v>35.39</v>
      </c>
      <c r="P56" s="14" t="str">
        <f t="shared" si="1"/>
        <v>35.39</v>
      </c>
      <c r="Q56" s="6">
        <f t="shared" si="2"/>
        <v>0</v>
      </c>
      <c r="R56" s="6">
        <f t="shared" si="3"/>
        <v>0.003941703997666204</v>
      </c>
    </row>
    <row r="57" spans="14:18" ht="12.75">
      <c r="N57" s="12">
        <v>-2.87</v>
      </c>
      <c r="O57" s="12">
        <f t="shared" si="0"/>
        <v>35.41</v>
      </c>
      <c r="P57" s="14" t="str">
        <f t="shared" si="1"/>
        <v>35.41</v>
      </c>
      <c r="Q57" s="6">
        <f t="shared" si="2"/>
        <v>0</v>
      </c>
      <c r="R57" s="6">
        <f t="shared" si="3"/>
        <v>0.004056672744370853</v>
      </c>
    </row>
    <row r="58" spans="14:18" ht="12.75">
      <c r="N58" s="12">
        <v>-2.86</v>
      </c>
      <c r="O58" s="12">
        <f t="shared" si="0"/>
        <v>35.42</v>
      </c>
      <c r="P58" s="14" t="str">
        <f t="shared" si="1"/>
        <v>35.42</v>
      </c>
      <c r="Q58" s="6">
        <f t="shared" si="2"/>
        <v>0</v>
      </c>
      <c r="R58" s="6">
        <f t="shared" si="3"/>
        <v>0.004174577337001638</v>
      </c>
    </row>
    <row r="59" spans="14:18" ht="12.75">
      <c r="N59" s="12">
        <v>-2.85</v>
      </c>
      <c r="O59" s="12">
        <f t="shared" si="0"/>
        <v>35.44</v>
      </c>
      <c r="P59" s="14" t="str">
        <f t="shared" si="1"/>
        <v>35.44</v>
      </c>
      <c r="Q59" s="6">
        <f t="shared" si="2"/>
        <v>0</v>
      </c>
      <c r="R59" s="6">
        <f t="shared" si="3"/>
        <v>0.004295479181633732</v>
      </c>
    </row>
    <row r="60" spans="14:18" ht="12.75">
      <c r="N60" s="12">
        <v>-2.84</v>
      </c>
      <c r="O60" s="12">
        <f t="shared" si="0"/>
        <v>35.46</v>
      </c>
      <c r="P60" s="14" t="str">
        <f t="shared" si="1"/>
        <v>35.46</v>
      </c>
      <c r="Q60" s="6">
        <f t="shared" si="2"/>
        <v>0</v>
      </c>
      <c r="R60" s="6">
        <f t="shared" si="3"/>
        <v>0.004419440553762155</v>
      </c>
    </row>
    <row r="61" spans="14:18" ht="12.75">
      <c r="N61" s="12">
        <v>-2.83</v>
      </c>
      <c r="O61" s="12">
        <f t="shared" si="0"/>
        <v>35.47</v>
      </c>
      <c r="P61" s="14" t="str">
        <f t="shared" si="1"/>
        <v>35.47</v>
      </c>
      <c r="Q61" s="6">
        <f t="shared" si="2"/>
        <v>0</v>
      </c>
      <c r="R61" s="6">
        <f t="shared" si="3"/>
        <v>0.004546524598213262</v>
      </c>
    </row>
    <row r="62" spans="14:18" ht="12.75">
      <c r="N62" s="12">
        <v>-2.82</v>
      </c>
      <c r="O62" s="12">
        <f t="shared" si="0"/>
        <v>35.49</v>
      </c>
      <c r="P62" s="14" t="str">
        <f t="shared" si="1"/>
        <v>35.49</v>
      </c>
      <c r="Q62" s="6">
        <f t="shared" si="2"/>
        <v>0</v>
      </c>
      <c r="R62" s="6">
        <f t="shared" si="3"/>
        <v>0.004676795328612852</v>
      </c>
    </row>
    <row r="63" spans="14:18" ht="12.75">
      <c r="N63" s="12">
        <v>-2.81</v>
      </c>
      <c r="O63" s="12">
        <f t="shared" si="0"/>
        <v>35.5</v>
      </c>
      <c r="P63" s="14" t="str">
        <f t="shared" si="1"/>
        <v>35.5</v>
      </c>
      <c r="Q63" s="6">
        <f t="shared" si="2"/>
        <v>0</v>
      </c>
      <c r="R63" s="6">
        <f t="shared" si="3"/>
        <v>0.004810317626398326</v>
      </c>
    </row>
    <row r="64" spans="14:18" ht="12.75">
      <c r="N64" s="12">
        <v>-2.8</v>
      </c>
      <c r="O64" s="12">
        <f t="shared" si="0"/>
        <v>35.52</v>
      </c>
      <c r="P64" s="14" t="str">
        <f t="shared" si="1"/>
        <v>35.52</v>
      </c>
      <c r="Q64" s="6">
        <f t="shared" si="2"/>
        <v>0</v>
      </c>
      <c r="R64" s="6">
        <f t="shared" si="3"/>
        <v>0.00494715723936248</v>
      </c>
    </row>
    <row r="65" spans="14:18" ht="12.75">
      <c r="N65" s="12">
        <v>-2.79</v>
      </c>
      <c r="O65" s="12">
        <f t="shared" si="0"/>
        <v>35.54</v>
      </c>
      <c r="P65" s="14" t="str">
        <f t="shared" si="1"/>
        <v>35.54</v>
      </c>
      <c r="Q65" s="6">
        <f t="shared" si="2"/>
        <v>0</v>
      </c>
      <c r="R65" s="6">
        <f t="shared" si="3"/>
        <v>0.005087380779716264</v>
      </c>
    </row>
    <row r="66" spans="14:18" ht="12.75">
      <c r="N66" s="12">
        <v>-2.78</v>
      </c>
      <c r="O66" s="12">
        <f t="shared" si="0"/>
        <v>35.55</v>
      </c>
      <c r="P66" s="14" t="str">
        <f t="shared" si="1"/>
        <v>35.55</v>
      </c>
      <c r="Q66" s="6">
        <f t="shared" si="2"/>
        <v>0</v>
      </c>
      <c r="R66" s="6">
        <f t="shared" si="3"/>
        <v>0.005231055721658146</v>
      </c>
    </row>
    <row r="67" spans="14:18" ht="12.75">
      <c r="N67" s="12">
        <v>-2.77</v>
      </c>
      <c r="O67" s="12">
        <f t="shared" si="0"/>
        <v>35.57</v>
      </c>
      <c r="P67" s="14" t="str">
        <f t="shared" si="1"/>
        <v>35.57</v>
      </c>
      <c r="Q67" s="6">
        <f t="shared" si="2"/>
        <v>0</v>
      </c>
      <c r="R67" s="6">
        <f t="shared" si="3"/>
        <v>0.0053782503984372955</v>
      </c>
    </row>
    <row r="68" spans="14:18" ht="12.75">
      <c r="N68" s="12">
        <v>-2.76</v>
      </c>
      <c r="O68" s="12">
        <f t="shared" si="0"/>
        <v>35.58</v>
      </c>
      <c r="P68" s="14" t="str">
        <f t="shared" si="1"/>
        <v>35.58</v>
      </c>
      <c r="Q68" s="6">
        <f t="shared" si="2"/>
        <v>0</v>
      </c>
      <c r="R68" s="6">
        <f t="shared" si="3"/>
        <v>0.00552903399889827</v>
      </c>
    </row>
    <row r="69" spans="14:18" ht="12.75">
      <c r="N69" s="12">
        <v>-2.75</v>
      </c>
      <c r="O69" s="12">
        <f t="shared" si="0"/>
        <v>35.6</v>
      </c>
      <c r="P69" s="14" t="str">
        <f t="shared" si="1"/>
        <v>35.6</v>
      </c>
      <c r="Q69" s="6">
        <f t="shared" si="2"/>
        <v>0</v>
      </c>
      <c r="R69" s="6">
        <f t="shared" si="3"/>
        <v>0.005683476563494408</v>
      </c>
    </row>
    <row r="70" spans="14:18" ht="12.75">
      <c r="N70" s="12">
        <v>-2.74</v>
      </c>
      <c r="O70" s="12">
        <f t="shared" si="0"/>
        <v>35.62</v>
      </c>
      <c r="P70" s="14" t="str">
        <f t="shared" si="1"/>
        <v>35.62</v>
      </c>
      <c r="Q70" s="6">
        <f t="shared" si="2"/>
        <v>0</v>
      </c>
      <c r="R70" s="6">
        <f t="shared" si="3"/>
        <v>0.0058416489797576765</v>
      </c>
    </row>
    <row r="71" spans="14:18" ht="12.75">
      <c r="N71" s="12">
        <v>-2.73</v>
      </c>
      <c r="O71" s="12">
        <f t="shared" si="0"/>
        <v>35.63</v>
      </c>
      <c r="P71" s="14" t="str">
        <f t="shared" si="1"/>
        <v>35.63</v>
      </c>
      <c r="Q71" s="6">
        <f t="shared" si="2"/>
        <v>0</v>
      </c>
      <c r="R71" s="6">
        <f t="shared" si="3"/>
        <v>0.006003622977212242</v>
      </c>
    </row>
    <row r="72" spans="14:18" ht="12.75">
      <c r="N72" s="12">
        <v>-2.72</v>
      </c>
      <c r="O72" s="12">
        <f t="shared" si="0"/>
        <v>35.65</v>
      </c>
      <c r="P72" s="14" t="str">
        <f t="shared" si="1"/>
        <v>35.65</v>
      </c>
      <c r="Q72" s="6">
        <f t="shared" si="2"/>
        <v>0</v>
      </c>
      <c r="R72" s="6">
        <f t="shared" si="3"/>
        <v>0.006169471121719457</v>
      </c>
    </row>
    <row r="73" spans="14:18" ht="12.75">
      <c r="N73" s="12">
        <v>-2.71</v>
      </c>
      <c r="O73" s="12">
        <f t="shared" si="0"/>
        <v>35.66</v>
      </c>
      <c r="P73" s="14" t="str">
        <f t="shared" si="1"/>
        <v>35.66</v>
      </c>
      <c r="Q73" s="6">
        <f t="shared" si="2"/>
        <v>0</v>
      </c>
      <c r="R73" s="6">
        <f t="shared" si="3"/>
        <v>0.006339266809241923</v>
      </c>
    </row>
    <row r="74" spans="14:18" ht="12.75">
      <c r="N74" s="12">
        <v>-2.7</v>
      </c>
      <c r="O74" s="12">
        <f t="shared" si="0"/>
        <v>35.68</v>
      </c>
      <c r="P74" s="14" t="str">
        <f t="shared" si="1"/>
        <v>35.68</v>
      </c>
      <c r="Q74" s="6">
        <f t="shared" si="2"/>
        <v>0</v>
      </c>
      <c r="R74" s="6">
        <f t="shared" si="3"/>
        <v>0.006513084259014119</v>
      </c>
    </row>
    <row r="75" spans="14:18" ht="12.75">
      <c r="N75" s="12">
        <v>-2.69</v>
      </c>
      <c r="O75" s="12">
        <f t="shared" si="0"/>
        <v>35.7</v>
      </c>
      <c r="P75" s="14" t="str">
        <f t="shared" si="1"/>
        <v>35.7</v>
      </c>
      <c r="Q75" s="6">
        <f t="shared" si="2"/>
        <v>0</v>
      </c>
      <c r="R75" s="6">
        <f t="shared" si="3"/>
        <v>0.006690998506107617</v>
      </c>
    </row>
    <row r="76" spans="14:18" ht="12.75">
      <c r="N76" s="12">
        <v>-2.68</v>
      </c>
      <c r="O76" s="12">
        <f t="shared" si="0"/>
        <v>35.71</v>
      </c>
      <c r="P76" s="14" t="str">
        <f t="shared" si="1"/>
        <v>35.71</v>
      </c>
      <c r="Q76" s="6">
        <f t="shared" si="2"/>
        <v>0</v>
      </c>
      <c r="R76" s="6">
        <f t="shared" si="3"/>
        <v>0.006873085393378483</v>
      </c>
    </row>
    <row r="77" spans="14:18" ht="12.75">
      <c r="N77" s="12">
        <v>-2.67</v>
      </c>
      <c r="O77" s="12">
        <f t="shared" si="0"/>
        <v>35.73</v>
      </c>
      <c r="P77" s="14" t="str">
        <f t="shared" si="1"/>
        <v>35.73</v>
      </c>
      <c r="Q77" s="6">
        <f t="shared" si="2"/>
        <v>0</v>
      </c>
      <c r="R77" s="6">
        <f t="shared" si="3"/>
        <v>0.007059421562785085</v>
      </c>
    </row>
    <row r="78" spans="14:18" ht="12.75">
      <c r="N78" s="12">
        <v>-2.66</v>
      </c>
      <c r="O78" s="12">
        <f t="shared" si="0"/>
        <v>35.74</v>
      </c>
      <c r="P78" s="14" t="str">
        <f t="shared" si="1"/>
        <v>35.74</v>
      </c>
      <c r="Q78" s="6">
        <f t="shared" si="2"/>
        <v>0</v>
      </c>
      <c r="R78" s="6">
        <f t="shared" si="3"/>
        <v>0.007250084446064101</v>
      </c>
    </row>
    <row r="79" spans="14:18" ht="12.75">
      <c r="N79" s="12">
        <v>-2.65</v>
      </c>
      <c r="O79" s="12">
        <f t="shared" si="0"/>
        <v>35.76</v>
      </c>
      <c r="P79" s="14" t="str">
        <f t="shared" si="1"/>
        <v>35.76</v>
      </c>
      <c r="Q79" s="6">
        <f t="shared" si="2"/>
        <v>0</v>
      </c>
      <c r="R79" s="6">
        <f t="shared" si="3"/>
        <v>0.007445152254753237</v>
      </c>
    </row>
    <row r="80" spans="14:18" ht="12.75">
      <c r="N80" s="12">
        <v>-2.64</v>
      </c>
      <c r="O80" s="12">
        <f t="shared" si="0"/>
        <v>35.78</v>
      </c>
      <c r="P80" s="14" t="str">
        <f t="shared" si="1"/>
        <v>35.78</v>
      </c>
      <c r="Q80" s="6">
        <f t="shared" si="2"/>
        <v>0</v>
      </c>
      <c r="R80" s="6">
        <f t="shared" si="3"/>
        <v>0.007644703969548732</v>
      </c>
    </row>
    <row r="81" spans="14:18" ht="12.75">
      <c r="N81" s="12">
        <v>-2.63</v>
      </c>
      <c r="O81" s="12">
        <f t="shared" si="0"/>
        <v>35.79</v>
      </c>
      <c r="P81" s="14" t="str">
        <f t="shared" si="1"/>
        <v>35.79</v>
      </c>
      <c r="Q81" s="6">
        <f t="shared" si="2"/>
        <v>0</v>
      </c>
      <c r="R81" s="6">
        <f t="shared" si="3"/>
        <v>0.007848819328986381</v>
      </c>
    </row>
    <row r="82" spans="14:18" ht="12.75">
      <c r="N82" s="12">
        <v>-2.62</v>
      </c>
      <c r="O82" s="12">
        <f t="shared" si="0"/>
        <v>35.81</v>
      </c>
      <c r="P82" s="14" t="str">
        <f t="shared" si="1"/>
        <v>35.81</v>
      </c>
      <c r="Q82" s="6">
        <f t="shared" si="2"/>
        <v>0</v>
      </c>
      <c r="R82" s="6">
        <f t="shared" si="3"/>
        <v>0.008057578817434564</v>
      </c>
    </row>
    <row r="83" spans="14:18" ht="12.75">
      <c r="N83" s="12">
        <v>-2.61</v>
      </c>
      <c r="O83" s="12">
        <f t="shared" si="0"/>
        <v>35.82</v>
      </c>
      <c r="P83" s="14" t="str">
        <f t="shared" si="1"/>
        <v>35.82</v>
      </c>
      <c r="Q83" s="6">
        <f t="shared" si="2"/>
        <v>0</v>
      </c>
      <c r="R83" s="6">
        <f t="shared" si="3"/>
        <v>0.008271063652388359</v>
      </c>
    </row>
    <row r="84" spans="14:18" ht="12.75">
      <c r="N84" s="12">
        <v>-2.6</v>
      </c>
      <c r="O84" s="12">
        <f t="shared" si="0"/>
        <v>35.84</v>
      </c>
      <c r="P84" s="14" t="str">
        <f t="shared" si="1"/>
        <v>35.84</v>
      </c>
      <c r="Q84" s="6">
        <f t="shared" si="2"/>
        <v>0</v>
      </c>
      <c r="R84" s="6">
        <f t="shared" si="3"/>
        <v>0.008489355771053508</v>
      </c>
    </row>
    <row r="85" spans="14:18" ht="12.75">
      <c r="N85" s="12">
        <v>-2.59</v>
      </c>
      <c r="O85" s="12">
        <f t="shared" si="0"/>
        <v>35.86</v>
      </c>
      <c r="P85" s="14" t="str">
        <f t="shared" si="1"/>
        <v>35.86</v>
      </c>
      <c r="Q85" s="6">
        <f t="shared" si="2"/>
        <v>0</v>
      </c>
      <c r="R85" s="6">
        <f t="shared" si="3"/>
        <v>0.00871253781620989</v>
      </c>
    </row>
    <row r="86" spans="14:18" ht="12.75">
      <c r="N86" s="12">
        <v>-2.58</v>
      </c>
      <c r="O86" s="12">
        <f t="shared" si="0"/>
        <v>35.87</v>
      </c>
      <c r="P86" s="14" t="str">
        <f t="shared" si="1"/>
        <v>35.87</v>
      </c>
      <c r="Q86" s="6">
        <f t="shared" si="2"/>
        <v>0</v>
      </c>
      <c r="R86" s="6">
        <f t="shared" si="3"/>
        <v>0.008940693121343556</v>
      </c>
    </row>
    <row r="87" spans="14:18" ht="12.75">
      <c r="N87" s="12">
        <v>-2.57</v>
      </c>
      <c r="O87" s="12">
        <f t="shared" si="0"/>
        <v>35.89</v>
      </c>
      <c r="P87" s="14" t="str">
        <f t="shared" si="1"/>
        <v>35.89</v>
      </c>
      <c r="Q87" s="6">
        <f t="shared" si="2"/>
        <v>0</v>
      </c>
      <c r="R87" s="6">
        <f t="shared" si="3"/>
        <v>0.009173905695037527</v>
      </c>
    </row>
    <row r="88" spans="14:18" ht="12.75">
      <c r="N88" s="12">
        <v>-2.56</v>
      </c>
      <c r="O88" s="12">
        <f aca="true" t="shared" si="4" ref="O88:O151">ROUND(N88*$C$4/SQRT($C$6)+$C$5,2)</f>
        <v>35.9</v>
      </c>
      <c r="P88" s="14" t="str">
        <f aca="true" t="shared" si="5" ref="P88:P151">CONCATENATE(O88)</f>
        <v>35.9</v>
      </c>
      <c r="Q88" s="6">
        <f aca="true" t="shared" si="6" ref="Q88:Q151">IF(OR(O88&lt;$E$7,O88&gt;$G$7),0,(EXP(-0.5*N88^2))/($C$4*(1/SQRT($C$6))*SQRT(2*PI())))</f>
        <v>0</v>
      </c>
      <c r="R88" s="6">
        <f aca="true" t="shared" si="7" ref="R88:R151">IF(AND(O88&gt;=$E$7,O88&lt;=$G$7),0,(EXP(-0.5*N88^2))/($C$4*(1/SQRT($C$6))*SQRT(2*PI())))</f>
        <v>0.009412260204610905</v>
      </c>
    </row>
    <row r="89" spans="14:18" ht="12.75">
      <c r="N89" s="12">
        <v>-2.55</v>
      </c>
      <c r="O89" s="12">
        <f t="shared" si="4"/>
        <v>35.92</v>
      </c>
      <c r="P89" s="14" t="str">
        <f t="shared" si="5"/>
        <v>35.92</v>
      </c>
      <c r="Q89" s="6">
        <f t="shared" si="6"/>
        <v>0</v>
      </c>
      <c r="R89" s="6">
        <f t="shared" si="7"/>
        <v>0.009655841958996984</v>
      </c>
    </row>
    <row r="90" spans="14:18" ht="12.75">
      <c r="N90" s="12">
        <v>-2.54</v>
      </c>
      <c r="O90" s="12">
        <f t="shared" si="4"/>
        <v>35.94</v>
      </c>
      <c r="P90" s="14" t="str">
        <f t="shared" si="5"/>
        <v>35.94</v>
      </c>
      <c r="Q90" s="6">
        <f t="shared" si="6"/>
        <v>0</v>
      </c>
      <c r="R90" s="6">
        <f t="shared" si="7"/>
        <v>0.009904736890850512</v>
      </c>
    </row>
    <row r="91" spans="14:18" ht="12.75">
      <c r="N91" s="12">
        <v>-2.53</v>
      </c>
      <c r="O91" s="12">
        <f t="shared" si="4"/>
        <v>35.95</v>
      </c>
      <c r="P91" s="14" t="str">
        <f t="shared" si="5"/>
        <v>35.95</v>
      </c>
      <c r="Q91" s="6">
        <f t="shared" si="6"/>
        <v>0</v>
      </c>
      <c r="R91" s="6">
        <f t="shared" si="7"/>
        <v>0.010159031537875316</v>
      </c>
    </row>
    <row r="92" spans="14:18" ht="12.75">
      <c r="N92" s="12">
        <v>-2.52</v>
      </c>
      <c r="O92" s="12">
        <f t="shared" si="4"/>
        <v>35.97</v>
      </c>
      <c r="P92" s="14" t="str">
        <f t="shared" si="5"/>
        <v>35.97</v>
      </c>
      <c r="Q92" s="6">
        <f t="shared" si="6"/>
        <v>0</v>
      </c>
      <c r="R92" s="6">
        <f t="shared" si="7"/>
        <v>0.010418813023363161</v>
      </c>
    </row>
    <row r="93" spans="14:18" ht="12.75">
      <c r="N93" s="12">
        <v>-2.51</v>
      </c>
      <c r="O93" s="12">
        <f t="shared" si="4"/>
        <v>35.98</v>
      </c>
      <c r="P93" s="14" t="str">
        <f t="shared" si="5"/>
        <v>35.98</v>
      </c>
      <c r="Q93" s="6">
        <f t="shared" si="6"/>
        <v>0</v>
      </c>
      <c r="R93" s="6">
        <f t="shared" si="7"/>
        <v>0.010684169035935597</v>
      </c>
    </row>
    <row r="94" spans="14:18" ht="12.75">
      <c r="N94" s="12">
        <v>-2.5</v>
      </c>
      <c r="O94" s="12">
        <f t="shared" si="4"/>
        <v>36</v>
      </c>
      <c r="P94" s="14" t="str">
        <f t="shared" si="5"/>
        <v>36</v>
      </c>
      <c r="Q94" s="6">
        <f t="shared" si="6"/>
        <v>0</v>
      </c>
      <c r="R94" s="6">
        <f t="shared" si="7"/>
        <v>0.010955187808480336</v>
      </c>
    </row>
    <row r="95" spans="14:18" ht="12.75">
      <c r="N95" s="12">
        <v>-2.49</v>
      </c>
      <c r="O95" s="12">
        <f t="shared" si="4"/>
        <v>36.02</v>
      </c>
      <c r="P95" s="14" t="str">
        <f t="shared" si="5"/>
        <v>36.02</v>
      </c>
      <c r="Q95" s="6">
        <f t="shared" si="6"/>
        <v>0</v>
      </c>
      <c r="R95" s="6">
        <f t="shared" si="7"/>
        <v>0.01123195809627477</v>
      </c>
    </row>
    <row r="96" spans="14:18" ht="12.75">
      <c r="N96" s="12">
        <v>-2.48</v>
      </c>
      <c r="O96" s="12">
        <f t="shared" si="4"/>
        <v>36.03</v>
      </c>
      <c r="P96" s="14" t="str">
        <f t="shared" si="5"/>
        <v>36.03</v>
      </c>
      <c r="Q96" s="6">
        <f t="shared" si="6"/>
        <v>0</v>
      </c>
      <c r="R96" s="6">
        <f t="shared" si="7"/>
        <v>0.01151456915428878</v>
      </c>
    </row>
    <row r="97" spans="14:18" ht="12.75">
      <c r="N97" s="12">
        <v>-2.47</v>
      </c>
      <c r="O97" s="12">
        <f t="shared" si="4"/>
        <v>36.05</v>
      </c>
      <c r="P97" s="14" t="str">
        <f t="shared" si="5"/>
        <v>36.05</v>
      </c>
      <c r="Q97" s="6">
        <f t="shared" si="6"/>
        <v>0</v>
      </c>
      <c r="R97" s="6">
        <f t="shared" si="7"/>
        <v>0.011803110713660102</v>
      </c>
    </row>
    <row r="98" spans="14:18" ht="12.75">
      <c r="N98" s="12">
        <v>-2.46</v>
      </c>
      <c r="O98" s="12">
        <f t="shared" si="4"/>
        <v>36.06</v>
      </c>
      <c r="P98" s="14" t="str">
        <f t="shared" si="5"/>
        <v>36.06</v>
      </c>
      <c r="Q98" s="6">
        <f t="shared" si="6"/>
        <v>0</v>
      </c>
      <c r="R98" s="6">
        <f t="shared" si="7"/>
        <v>0.012097672957335602</v>
      </c>
    </row>
    <row r="99" spans="14:18" ht="12.75">
      <c r="N99" s="12">
        <v>-2.45</v>
      </c>
      <c r="O99" s="12">
        <f t="shared" si="4"/>
        <v>36.08</v>
      </c>
      <c r="P99" s="14" t="str">
        <f t="shared" si="5"/>
        <v>36.08</v>
      </c>
      <c r="Q99" s="6">
        <f t="shared" si="6"/>
        <v>0</v>
      </c>
      <c r="R99" s="6">
        <f t="shared" si="7"/>
        <v>0.01239834649487207</v>
      </c>
    </row>
    <row r="100" spans="14:18" ht="12.75">
      <c r="N100" s="12">
        <v>-2.44</v>
      </c>
      <c r="O100" s="12">
        <f t="shared" si="4"/>
        <v>36.1</v>
      </c>
      <c r="P100" s="14" t="str">
        <f t="shared" si="5"/>
        <v>36.1</v>
      </c>
      <c r="Q100" s="6">
        <f t="shared" si="6"/>
        <v>0</v>
      </c>
      <c r="R100" s="6">
        <f t="shared" si="7"/>
        <v>0.01270522233639115</v>
      </c>
    </row>
    <row r="101" spans="14:18" ht="12.75">
      <c r="N101" s="12">
        <v>-2.43</v>
      </c>
      <c r="O101" s="12">
        <f t="shared" si="4"/>
        <v>36.11</v>
      </c>
      <c r="P101" s="14" t="str">
        <f t="shared" si="5"/>
        <v>36.11</v>
      </c>
      <c r="Q101" s="6">
        <f t="shared" si="6"/>
        <v>0</v>
      </c>
      <c r="R101" s="6">
        <f t="shared" si="7"/>
        <v>0.013018391865682617</v>
      </c>
    </row>
    <row r="102" spans="14:18" ht="12.75">
      <c r="N102" s="12">
        <v>-2.42</v>
      </c>
      <c r="O102" s="12">
        <f t="shared" si="4"/>
        <v>36.13</v>
      </c>
      <c r="P102" s="14" t="str">
        <f t="shared" si="5"/>
        <v>36.13</v>
      </c>
      <c r="Q102" s="6">
        <f t="shared" si="6"/>
        <v>0</v>
      </c>
      <c r="R102" s="6">
        <f t="shared" si="7"/>
        <v>0.01333794681245174</v>
      </c>
    </row>
    <row r="103" spans="14:18" ht="12.75">
      <c r="N103" s="12">
        <v>-2.41</v>
      </c>
      <c r="O103" s="12">
        <f t="shared" si="4"/>
        <v>36.14</v>
      </c>
      <c r="P103" s="14" t="str">
        <f t="shared" si="5"/>
        <v>36.14</v>
      </c>
      <c r="Q103" s="6">
        <f t="shared" si="6"/>
        <v>0</v>
      </c>
      <c r="R103" s="6">
        <f t="shared" si="7"/>
        <v>0.013663979223705866</v>
      </c>
    </row>
    <row r="104" spans="14:18" ht="12.75">
      <c r="N104" s="12">
        <v>-2.4</v>
      </c>
      <c r="O104" s="12">
        <f t="shared" si="4"/>
        <v>36.16</v>
      </c>
      <c r="P104" s="14" t="str">
        <f t="shared" si="5"/>
        <v>36.16</v>
      </c>
      <c r="Q104" s="6">
        <f t="shared" si="6"/>
        <v>0</v>
      </c>
      <c r="R104" s="6">
        <f t="shared" si="7"/>
        <v>0.013996581434276812</v>
      </c>
    </row>
    <row r="105" spans="14:18" ht="12.75">
      <c r="N105" s="12">
        <v>-2.39</v>
      </c>
      <c r="O105" s="12">
        <f t="shared" si="4"/>
        <v>36.18</v>
      </c>
      <c r="P105" s="14" t="str">
        <f t="shared" si="5"/>
        <v>36.18</v>
      </c>
      <c r="Q105" s="6">
        <f t="shared" si="6"/>
        <v>0</v>
      </c>
      <c r="R105" s="6">
        <f t="shared" si="7"/>
        <v>0.014335846036475433</v>
      </c>
    </row>
    <row r="106" spans="14:18" ht="12.75">
      <c r="N106" s="12">
        <v>-2.38</v>
      </c>
      <c r="O106" s="12">
        <f t="shared" si="4"/>
        <v>36.19</v>
      </c>
      <c r="P106" s="14" t="str">
        <f t="shared" si="5"/>
        <v>36.19</v>
      </c>
      <c r="Q106" s="6">
        <f t="shared" si="6"/>
        <v>0</v>
      </c>
      <c r="R106" s="6">
        <f t="shared" si="7"/>
        <v>0.014681865848875852</v>
      </c>
    </row>
    <row r="107" spans="14:18" ht="12.75">
      <c r="N107" s="12">
        <v>-2.37</v>
      </c>
      <c r="O107" s="12">
        <f t="shared" si="4"/>
        <v>36.21</v>
      </c>
      <c r="P107" s="14" t="str">
        <f t="shared" si="5"/>
        <v>36.21</v>
      </c>
      <c r="Q107" s="6">
        <f t="shared" si="6"/>
        <v>0</v>
      </c>
      <c r="R107" s="6">
        <f t="shared" si="7"/>
        <v>0.015034733884226856</v>
      </c>
    </row>
    <row r="108" spans="14:18" ht="12.75">
      <c r="N108" s="12">
        <v>-2.36</v>
      </c>
      <c r="O108" s="12">
        <f t="shared" si="4"/>
        <v>36.22</v>
      </c>
      <c r="P108" s="14" t="str">
        <f t="shared" si="5"/>
        <v>36.22</v>
      </c>
      <c r="Q108" s="6">
        <f t="shared" si="6"/>
        <v>0</v>
      </c>
      <c r="R108" s="6">
        <f t="shared" si="7"/>
        <v>0.015394543316489068</v>
      </c>
    </row>
    <row r="109" spans="14:18" ht="12.75">
      <c r="N109" s="12">
        <v>-2.35</v>
      </c>
      <c r="O109" s="12">
        <f t="shared" si="4"/>
        <v>36.24</v>
      </c>
      <c r="P109" s="14" t="str">
        <f t="shared" si="5"/>
        <v>36.24</v>
      </c>
      <c r="Q109" s="6">
        <f t="shared" si="6"/>
        <v>0</v>
      </c>
      <c r="R109" s="6">
        <f t="shared" si="7"/>
        <v>0.01576138744699649</v>
      </c>
    </row>
    <row r="110" spans="14:18" ht="12.75">
      <c r="N110" s="12">
        <v>-2.34</v>
      </c>
      <c r="O110" s="12">
        <f t="shared" si="4"/>
        <v>36.26</v>
      </c>
      <c r="P110" s="14" t="str">
        <f t="shared" si="5"/>
        <v>36.26</v>
      </c>
      <c r="Q110" s="6">
        <f t="shared" si="6"/>
        <v>0</v>
      </c>
      <c r="R110" s="6">
        <f t="shared" si="7"/>
        <v>0.016135359669742305</v>
      </c>
    </row>
    <row r="111" spans="14:18" ht="12.75">
      <c r="N111" s="12">
        <v>-2.33</v>
      </c>
      <c r="O111" s="12">
        <f t="shared" si="4"/>
        <v>36.27</v>
      </c>
      <c r="P111" s="14" t="str">
        <f t="shared" si="5"/>
        <v>36.27</v>
      </c>
      <c r="Q111" s="6">
        <f t="shared" si="6"/>
        <v>0</v>
      </c>
      <c r="R111" s="6">
        <f t="shared" si="7"/>
        <v>0.016516553435788575</v>
      </c>
    </row>
    <row r="112" spans="14:18" ht="12.75">
      <c r="N112" s="12">
        <v>-2.32</v>
      </c>
      <c r="O112" s="12">
        <f t="shared" si="4"/>
        <v>36.29</v>
      </c>
      <c r="P112" s="14" t="str">
        <f t="shared" si="5"/>
        <v>36.29</v>
      </c>
      <c r="Q112" s="6">
        <f t="shared" si="6"/>
        <v>0</v>
      </c>
      <c r="R112" s="6">
        <f t="shared" si="7"/>
        <v>0.016905062216801114</v>
      </c>
    </row>
    <row r="113" spans="14:18" ht="12.75">
      <c r="N113" s="12">
        <v>-2.31</v>
      </c>
      <c r="O113" s="12">
        <f t="shared" si="4"/>
        <v>36.3</v>
      </c>
      <c r="P113" s="14" t="str">
        <f t="shared" si="5"/>
        <v>36.3</v>
      </c>
      <c r="Q113" s="6">
        <f t="shared" si="6"/>
        <v>0</v>
      </c>
      <c r="R113" s="6">
        <f t="shared" si="7"/>
        <v>0.017300979467710358</v>
      </c>
    </row>
    <row r="114" spans="14:18" ht="12.75">
      <c r="N114" s="12">
        <v>-2.3</v>
      </c>
      <c r="O114" s="12">
        <f t="shared" si="4"/>
        <v>36.32</v>
      </c>
      <c r="P114" s="14" t="str">
        <f t="shared" si="5"/>
        <v>36.32</v>
      </c>
      <c r="Q114" s="6">
        <f t="shared" si="6"/>
        <v>0</v>
      </c>
      <c r="R114" s="6">
        <f t="shared" si="7"/>
        <v>0.01770439858850074</v>
      </c>
    </row>
    <row r="115" spans="14:18" ht="12.75">
      <c r="N115" s="12">
        <v>-2.29</v>
      </c>
      <c r="O115" s="12">
        <f t="shared" si="4"/>
        <v>36.34</v>
      </c>
      <c r="P115" s="14" t="str">
        <f t="shared" si="5"/>
        <v>36.34</v>
      </c>
      <c r="Q115" s="6">
        <f t="shared" si="6"/>
        <v>0</v>
      </c>
      <c r="R115" s="6">
        <f t="shared" si="7"/>
        <v>0.018115412885130883</v>
      </c>
    </row>
    <row r="116" spans="14:18" ht="12.75">
      <c r="N116" s="12">
        <v>-2.28</v>
      </c>
      <c r="O116" s="12">
        <f t="shared" si="4"/>
        <v>36.35</v>
      </c>
      <c r="P116" s="14" t="str">
        <f t="shared" si="5"/>
        <v>36.35</v>
      </c>
      <c r="Q116" s="6">
        <f t="shared" si="6"/>
        <v>0</v>
      </c>
      <c r="R116" s="6">
        <f t="shared" si="7"/>
        <v>0.018534115529588297</v>
      </c>
    </row>
    <row r="117" spans="14:18" ht="12.75">
      <c r="N117" s="12">
        <v>-2.27</v>
      </c>
      <c r="O117" s="12">
        <f t="shared" si="4"/>
        <v>36.37</v>
      </c>
      <c r="P117" s="14" t="str">
        <f t="shared" si="5"/>
        <v>36.37</v>
      </c>
      <c r="Q117" s="6">
        <f t="shared" si="6"/>
        <v>0</v>
      </c>
      <c r="R117" s="6">
        <f t="shared" si="7"/>
        <v>0.018960599519082272</v>
      </c>
    </row>
    <row r="118" spans="14:18" ht="12.75">
      <c r="N118" s="12">
        <v>-2.26</v>
      </c>
      <c r="O118" s="12">
        <f t="shared" si="4"/>
        <v>36.38</v>
      </c>
      <c r="P118" s="14" t="str">
        <f t="shared" si="5"/>
        <v>36.38</v>
      </c>
      <c r="Q118" s="6">
        <f t="shared" si="6"/>
        <v>0</v>
      </c>
      <c r="R118" s="6">
        <f t="shared" si="7"/>
        <v>0.01939495763438017</v>
      </c>
    </row>
    <row r="119" spans="14:18" ht="12.75">
      <c r="N119" s="12">
        <v>-2.25</v>
      </c>
      <c r="O119" s="12">
        <f t="shared" si="4"/>
        <v>36.4</v>
      </c>
      <c r="P119" s="14" t="str">
        <f t="shared" si="5"/>
        <v>36.4</v>
      </c>
      <c r="Q119" s="6">
        <f t="shared" si="6"/>
        <v>0</v>
      </c>
      <c r="R119" s="6">
        <f t="shared" si="7"/>
        <v>0.019837282397292138</v>
      </c>
    </row>
    <row r="120" spans="14:18" ht="12.75">
      <c r="N120" s="12">
        <v>-2.24</v>
      </c>
      <c r="O120" s="12">
        <f t="shared" si="4"/>
        <v>36.42</v>
      </c>
      <c r="P120" s="14" t="str">
        <f t="shared" si="5"/>
        <v>36.42</v>
      </c>
      <c r="Q120" s="6">
        <f t="shared" si="6"/>
        <v>0</v>
      </c>
      <c r="R120" s="6">
        <f t="shared" si="7"/>
        <v>0.020287666027310903</v>
      </c>
    </row>
    <row r="121" spans="14:18" ht="12.75">
      <c r="N121" s="12">
        <v>-2.23</v>
      </c>
      <c r="O121" s="12">
        <f t="shared" si="4"/>
        <v>36.43</v>
      </c>
      <c r="P121" s="14" t="str">
        <f t="shared" si="5"/>
        <v>36.43</v>
      </c>
      <c r="Q121" s="6">
        <f t="shared" si="6"/>
        <v>0</v>
      </c>
      <c r="R121" s="6">
        <f t="shared" si="7"/>
        <v>0.020746200397413202</v>
      </c>
    </row>
    <row r="122" spans="14:18" ht="12.75">
      <c r="N122" s="12">
        <v>-2.22</v>
      </c>
      <c r="O122" s="12">
        <f t="shared" si="4"/>
        <v>36.45</v>
      </c>
      <c r="P122" s="14" t="str">
        <f t="shared" si="5"/>
        <v>36.45</v>
      </c>
      <c r="Q122" s="6">
        <f t="shared" si="6"/>
        <v>0</v>
      </c>
      <c r="R122" s="6">
        <f t="shared" si="7"/>
        <v>0.02121297698903074</v>
      </c>
    </row>
    <row r="123" spans="14:18" ht="12.75">
      <c r="N123" s="12">
        <v>-2.21</v>
      </c>
      <c r="O123" s="12">
        <f t="shared" si="4"/>
        <v>36.46</v>
      </c>
      <c r="P123" s="14" t="str">
        <f t="shared" si="5"/>
        <v>36.46</v>
      </c>
      <c r="Q123" s="6">
        <f t="shared" si="6"/>
        <v>0</v>
      </c>
      <c r="R123" s="6">
        <f t="shared" si="7"/>
        <v>0.021688086846199262</v>
      </c>
    </row>
    <row r="124" spans="14:18" ht="12.75">
      <c r="N124" s="12">
        <v>-2.2</v>
      </c>
      <c r="O124" s="12">
        <f t="shared" si="4"/>
        <v>36.48</v>
      </c>
      <c r="P124" s="14" t="str">
        <f t="shared" si="5"/>
        <v>36.48</v>
      </c>
      <c r="Q124" s="6">
        <f t="shared" si="6"/>
        <v>0</v>
      </c>
      <c r="R124" s="6">
        <f t="shared" si="7"/>
        <v>0.02217162052889464</v>
      </c>
    </row>
    <row r="125" spans="14:18" ht="12.75">
      <c r="N125" s="12">
        <v>-2.19</v>
      </c>
      <c r="O125" s="12">
        <f t="shared" si="4"/>
        <v>36.5</v>
      </c>
      <c r="P125" s="14" t="str">
        <f t="shared" si="5"/>
        <v>36.5</v>
      </c>
      <c r="Q125" s="6">
        <f t="shared" si="6"/>
        <v>0</v>
      </c>
      <c r="R125" s="6">
        <f t="shared" si="7"/>
        <v>0.02266366806556639</v>
      </c>
    </row>
    <row r="126" spans="14:18" ht="12.75">
      <c r="N126" s="12">
        <v>-2.18</v>
      </c>
      <c r="O126" s="12">
        <f t="shared" si="4"/>
        <v>36.51</v>
      </c>
      <c r="P126" s="14" t="str">
        <f t="shared" si="5"/>
        <v>36.51</v>
      </c>
      <c r="Q126" s="6">
        <f t="shared" si="6"/>
        <v>0</v>
      </c>
      <c r="R126" s="6">
        <f t="shared" si="7"/>
        <v>0.023164318904879046</v>
      </c>
    </row>
    <row r="127" spans="14:18" ht="12.75">
      <c r="N127" s="12">
        <v>-2.17</v>
      </c>
      <c r="O127" s="12">
        <f t="shared" si="4"/>
        <v>36.53</v>
      </c>
      <c r="P127" s="14" t="str">
        <f t="shared" si="5"/>
        <v>36.53</v>
      </c>
      <c r="Q127" s="6">
        <f t="shared" si="6"/>
        <v>0</v>
      </c>
      <c r="R127" s="6">
        <f t="shared" si="7"/>
        <v>0.023673661866673426</v>
      </c>
    </row>
    <row r="128" spans="14:18" ht="12.75">
      <c r="N128" s="12">
        <v>-2.16</v>
      </c>
      <c r="O128" s="12">
        <f t="shared" si="4"/>
        <v>36.54</v>
      </c>
      <c r="P128" s="14" t="str">
        <f t="shared" si="5"/>
        <v>36.54</v>
      </c>
      <c r="Q128" s="6">
        <f t="shared" si="6"/>
        <v>0</v>
      </c>
      <c r="R128" s="6">
        <f t="shared" si="7"/>
        <v>0.024191785092159756</v>
      </c>
    </row>
    <row r="129" spans="14:18" ht="12.75">
      <c r="N129" s="12">
        <v>-2.15</v>
      </c>
      <c r="O129" s="12">
        <f t="shared" si="4"/>
        <v>36.56</v>
      </c>
      <c r="P129" s="14" t="str">
        <f t="shared" si="5"/>
        <v>36.56</v>
      </c>
      <c r="Q129" s="6">
        <f t="shared" si="6"/>
        <v>0</v>
      </c>
      <c r="R129" s="6">
        <f t="shared" si="7"/>
        <v>0.02471877599335639</v>
      </c>
    </row>
    <row r="130" spans="14:18" ht="12.75">
      <c r="N130" s="12">
        <v>-2.14</v>
      </c>
      <c r="O130" s="12">
        <f t="shared" si="4"/>
        <v>36.58</v>
      </c>
      <c r="P130" s="14" t="str">
        <f t="shared" si="5"/>
        <v>36.58</v>
      </c>
      <c r="Q130" s="6">
        <f t="shared" si="6"/>
        <v>0</v>
      </c>
      <c r="R130" s="6">
        <f t="shared" si="7"/>
        <v>0.02525472120178769</v>
      </c>
    </row>
    <row r="131" spans="14:18" ht="12.75">
      <c r="N131" s="12">
        <v>-2.13</v>
      </c>
      <c r="O131" s="12">
        <f t="shared" si="4"/>
        <v>36.59</v>
      </c>
      <c r="P131" s="14" t="str">
        <f t="shared" si="5"/>
        <v>36.59</v>
      </c>
      <c r="Q131" s="6">
        <f t="shared" si="6"/>
        <v>0</v>
      </c>
      <c r="R131" s="6">
        <f t="shared" si="7"/>
        <v>0.02579970651645651</v>
      </c>
    </row>
    <row r="132" spans="14:18" ht="12.75">
      <c r="N132" s="12">
        <v>-2.12</v>
      </c>
      <c r="O132" s="12">
        <f t="shared" si="4"/>
        <v>36.61</v>
      </c>
      <c r="P132" s="14" t="str">
        <f t="shared" si="5"/>
        <v>36.61</v>
      </c>
      <c r="Q132" s="6">
        <f t="shared" si="6"/>
        <v>0</v>
      </c>
      <c r="R132" s="6">
        <f t="shared" si="7"/>
        <v>0.026353816851106444</v>
      </c>
    </row>
    <row r="133" spans="14:18" ht="12.75">
      <c r="N133" s="12">
        <v>-2.11</v>
      </c>
      <c r="O133" s="12">
        <f t="shared" si="4"/>
        <v>36.62</v>
      </c>
      <c r="P133" s="14" t="str">
        <f t="shared" si="5"/>
        <v>36.62</v>
      </c>
      <c r="Q133" s="6">
        <f t="shared" si="6"/>
        <v>0</v>
      </c>
      <c r="R133" s="6">
        <f t="shared" si="7"/>
        <v>0.026917136180791085</v>
      </c>
    </row>
    <row r="134" spans="14:18" ht="12.75">
      <c r="N134" s="12">
        <v>-2.1</v>
      </c>
      <c r="O134" s="12">
        <f t="shared" si="4"/>
        <v>36.64</v>
      </c>
      <c r="P134" s="14" t="str">
        <f t="shared" si="5"/>
        <v>36.64</v>
      </c>
      <c r="Q134" s="6">
        <f t="shared" si="6"/>
        <v>0</v>
      </c>
      <c r="R134" s="6">
        <f t="shared" si="7"/>
        <v>0.027489747487766995</v>
      </c>
    </row>
    <row r="135" spans="14:18" ht="12.75">
      <c r="N135" s="12">
        <v>-2.09</v>
      </c>
      <c r="O135" s="12">
        <f t="shared" si="4"/>
        <v>36.66</v>
      </c>
      <c r="P135" s="14" t="str">
        <f t="shared" si="5"/>
        <v>36.66</v>
      </c>
      <c r="Q135" s="6">
        <f t="shared" si="6"/>
        <v>0</v>
      </c>
      <c r="R135" s="6">
        <f t="shared" si="7"/>
        <v>0.028071732706729437</v>
      </c>
    </row>
    <row r="136" spans="14:18" ht="12.75">
      <c r="N136" s="12">
        <v>-2.08</v>
      </c>
      <c r="O136" s="12">
        <f t="shared" si="4"/>
        <v>36.67</v>
      </c>
      <c r="P136" s="14" t="str">
        <f t="shared" si="5"/>
        <v>36.67</v>
      </c>
      <c r="Q136" s="6">
        <f t="shared" si="6"/>
        <v>0</v>
      </c>
      <c r="R136" s="6">
        <f t="shared" si="7"/>
        <v>0.028663172669409306</v>
      </c>
    </row>
    <row r="137" spans="14:18" ht="12.75">
      <c r="N137" s="12">
        <v>-2.07</v>
      </c>
      <c r="O137" s="12">
        <f t="shared" si="4"/>
        <v>36.69</v>
      </c>
      <c r="P137" s="14" t="str">
        <f t="shared" si="5"/>
        <v>36.69</v>
      </c>
      <c r="Q137" s="6">
        <f t="shared" si="6"/>
        <v>0</v>
      </c>
      <c r="R137" s="6">
        <f t="shared" si="7"/>
        <v>0.029264147048551976</v>
      </c>
    </row>
    <row r="138" spans="14:18" ht="12.75">
      <c r="N138" s="12">
        <v>-2.06</v>
      </c>
      <c r="O138" s="12">
        <f t="shared" si="4"/>
        <v>36.7</v>
      </c>
      <c r="P138" s="14" t="str">
        <f t="shared" si="5"/>
        <v>36.7</v>
      </c>
      <c r="Q138" s="6">
        <f t="shared" si="6"/>
        <v>0.029874734301298146</v>
      </c>
      <c r="R138" s="6">
        <f t="shared" si="7"/>
        <v>0</v>
      </c>
    </row>
    <row r="139" spans="14:18" ht="12.75">
      <c r="N139" s="12">
        <v>-2.05</v>
      </c>
      <c r="O139" s="12">
        <f t="shared" si="4"/>
        <v>36.72</v>
      </c>
      <c r="P139" s="14" t="str">
        <f t="shared" si="5"/>
        <v>36.72</v>
      </c>
      <c r="Q139" s="6">
        <f t="shared" si="6"/>
        <v>0.03049501161198923</v>
      </c>
      <c r="R139" s="6">
        <f t="shared" si="7"/>
        <v>0</v>
      </c>
    </row>
    <row r="140" spans="14:18" ht="12.75">
      <c r="N140" s="12">
        <v>-2.04</v>
      </c>
      <c r="O140" s="12">
        <f t="shared" si="4"/>
        <v>36.74</v>
      </c>
      <c r="P140" s="14" t="str">
        <f t="shared" si="5"/>
        <v>36.74</v>
      </c>
      <c r="Q140" s="6">
        <f t="shared" si="6"/>
        <v>0.03112505483441923</v>
      </c>
      <c r="R140" s="6">
        <f t="shared" si="7"/>
        <v>0</v>
      </c>
    </row>
    <row r="141" spans="14:18" ht="12.75">
      <c r="N141" s="12">
        <v>-2.03</v>
      </c>
      <c r="O141" s="12">
        <f t="shared" si="4"/>
        <v>36.75</v>
      </c>
      <c r="P141" s="14" t="str">
        <f t="shared" si="5"/>
        <v>36.75</v>
      </c>
      <c r="Q141" s="6">
        <f t="shared" si="6"/>
        <v>0.031764938433557</v>
      </c>
      <c r="R141" s="6">
        <f t="shared" si="7"/>
        <v>0</v>
      </c>
    </row>
    <row r="142" spans="14:18" ht="12.75">
      <c r="N142" s="12">
        <v>-2.02</v>
      </c>
      <c r="O142" s="12">
        <f t="shared" si="4"/>
        <v>36.77</v>
      </c>
      <c r="P142" s="14" t="str">
        <f t="shared" si="5"/>
        <v>36.77</v>
      </c>
      <c r="Q142" s="6">
        <f t="shared" si="6"/>
        <v>0.032414735426762854</v>
      </c>
      <c r="R142" s="6">
        <f t="shared" si="7"/>
        <v>0</v>
      </c>
    </row>
    <row r="143" spans="14:18" ht="12.75">
      <c r="N143" s="12">
        <v>-2.01</v>
      </c>
      <c r="O143" s="12">
        <f t="shared" si="4"/>
        <v>36.78</v>
      </c>
      <c r="P143" s="14" t="str">
        <f t="shared" si="5"/>
        <v>36.78</v>
      </c>
      <c r="Q143" s="6">
        <f t="shared" si="6"/>
        <v>0.033074517324525196</v>
      </c>
      <c r="R143" s="6">
        <f t="shared" si="7"/>
        <v>0</v>
      </c>
    </row>
    <row r="144" spans="14:18" ht="12.75">
      <c r="N144" s="12">
        <v>-2</v>
      </c>
      <c r="O144" s="12">
        <f t="shared" si="4"/>
        <v>36.8</v>
      </c>
      <c r="P144" s="14" t="str">
        <f t="shared" si="5"/>
        <v>36.8</v>
      </c>
      <c r="Q144" s="6">
        <f t="shared" si="6"/>
        <v>0.033744354070742534</v>
      </c>
      <c r="R144" s="6">
        <f t="shared" si="7"/>
        <v>0</v>
      </c>
    </row>
    <row r="145" spans="14:18" ht="12.75">
      <c r="N145" s="12">
        <v>-1.99</v>
      </c>
      <c r="O145" s="12">
        <f t="shared" si="4"/>
        <v>36.82</v>
      </c>
      <c r="P145" s="14" t="str">
        <f t="shared" si="5"/>
        <v>36.82</v>
      </c>
      <c r="Q145" s="6">
        <f t="shared" si="6"/>
        <v>0.0344243139825786</v>
      </c>
      <c r="R145" s="6">
        <f t="shared" si="7"/>
        <v>0</v>
      </c>
    </row>
    <row r="146" spans="14:18" ht="12.75">
      <c r="N146" s="12">
        <v>-1.98</v>
      </c>
      <c r="O146" s="12">
        <f t="shared" si="4"/>
        <v>36.83</v>
      </c>
      <c r="P146" s="14" t="str">
        <f t="shared" si="5"/>
        <v>36.83</v>
      </c>
      <c r="Q146" s="6">
        <f t="shared" si="6"/>
        <v>0.03511446368991753</v>
      </c>
      <c r="R146" s="6">
        <f t="shared" si="7"/>
        <v>0</v>
      </c>
    </row>
    <row r="147" spans="14:18" ht="12.75">
      <c r="N147" s="12">
        <v>-1.97</v>
      </c>
      <c r="O147" s="12">
        <f t="shared" si="4"/>
        <v>36.85</v>
      </c>
      <c r="P147" s="14" t="str">
        <f t="shared" si="5"/>
        <v>36.85</v>
      </c>
      <c r="Q147" s="6">
        <f t="shared" si="6"/>
        <v>0.035814868074448204</v>
      </c>
      <c r="R147" s="6">
        <f t="shared" si="7"/>
        <v>0</v>
      </c>
    </row>
    <row r="148" spans="14:18" ht="12.75">
      <c r="N148" s="12">
        <v>-1.96</v>
      </c>
      <c r="O148" s="12">
        <f t="shared" si="4"/>
        <v>36.86</v>
      </c>
      <c r="P148" s="14" t="str">
        <f t="shared" si="5"/>
        <v>36.86</v>
      </c>
      <c r="Q148" s="6">
        <f t="shared" si="6"/>
        <v>0.03652559020840717</v>
      </c>
      <c r="R148" s="6">
        <f t="shared" si="7"/>
        <v>0</v>
      </c>
    </row>
    <row r="149" spans="14:18" ht="12.75">
      <c r="N149" s="12">
        <v>-1.95</v>
      </c>
      <c r="O149" s="12">
        <f t="shared" si="4"/>
        <v>36.88</v>
      </c>
      <c r="P149" s="14" t="str">
        <f t="shared" si="5"/>
        <v>36.88</v>
      </c>
      <c r="Q149" s="6">
        <f t="shared" si="6"/>
        <v>0.037246691293010045</v>
      </c>
      <c r="R149" s="6">
        <f t="shared" si="7"/>
        <v>0</v>
      </c>
    </row>
    <row r="150" spans="14:18" ht="12.75">
      <c r="N150" s="12">
        <v>-1.94</v>
      </c>
      <c r="O150" s="12">
        <f t="shared" si="4"/>
        <v>36.9</v>
      </c>
      <c r="P150" s="14" t="str">
        <f t="shared" si="5"/>
        <v>36.9</v>
      </c>
      <c r="Q150" s="6">
        <f t="shared" si="6"/>
        <v>0.037978230596602984</v>
      </c>
      <c r="R150" s="6">
        <f t="shared" si="7"/>
        <v>0</v>
      </c>
    </row>
    <row r="151" spans="14:18" ht="12.75">
      <c r="N151" s="12">
        <v>-1.93</v>
      </c>
      <c r="O151" s="12">
        <f t="shared" si="4"/>
        <v>36.91</v>
      </c>
      <c r="P151" s="14" t="str">
        <f t="shared" si="5"/>
        <v>36.91</v>
      </c>
      <c r="Q151" s="6">
        <f t="shared" si="6"/>
        <v>0.03872026539256573</v>
      </c>
      <c r="R151" s="6">
        <f t="shared" si="7"/>
        <v>0</v>
      </c>
    </row>
    <row r="152" spans="14:18" ht="12.75">
      <c r="N152" s="12">
        <v>-1.92</v>
      </c>
      <c r="O152" s="12">
        <f aca="true" t="shared" si="8" ref="O152:O215">ROUND(N152*$C$4/SQRT($C$6)+$C$5,2)</f>
        <v>36.93</v>
      </c>
      <c r="P152" s="14" t="str">
        <f aca="true" t="shared" si="9" ref="P152:P215">CONCATENATE(O152)</f>
        <v>36.93</v>
      </c>
      <c r="Q152" s="6">
        <f aca="true" t="shared" si="10" ref="Q152:Q215">IF(OR(O152&lt;$E$7,O152&gt;$G$7),0,(EXP(-0.5*N152^2))/($C$4*(1/SQRT($C$6))*SQRT(2*PI())))</f>
        <v>0.03947285089699916</v>
      </c>
      <c r="R152" s="6">
        <f aca="true" t="shared" si="11" ref="R152:R215">IF(AND(O152&gt;=$E$7,O152&lt;=$G$7),0,(EXP(-0.5*N152^2))/($C$4*(1/SQRT($C$6))*SQRT(2*PI())))</f>
        <v>0</v>
      </c>
    </row>
    <row r="153" spans="14:18" ht="12.75">
      <c r="N153" s="12">
        <v>-1.91</v>
      </c>
      <c r="O153" s="12">
        <f t="shared" si="8"/>
        <v>36.94</v>
      </c>
      <c r="P153" s="14" t="str">
        <f t="shared" si="9"/>
        <v>36.94</v>
      </c>
      <c r="Q153" s="6">
        <f t="shared" si="10"/>
        <v>0.040236040206230846</v>
      </c>
      <c r="R153" s="6">
        <f t="shared" si="11"/>
        <v>0</v>
      </c>
    </row>
    <row r="154" spans="14:18" ht="12.75">
      <c r="N154" s="12">
        <v>-1.9</v>
      </c>
      <c r="O154" s="12">
        <f t="shared" si="8"/>
        <v>36.96</v>
      </c>
      <c r="P154" s="14" t="str">
        <f t="shared" si="9"/>
        <v>36.96</v>
      </c>
      <c r="Q154" s="6">
        <f t="shared" si="10"/>
        <v>0.04100988423417287</v>
      </c>
      <c r="R154" s="6">
        <f t="shared" si="11"/>
        <v>0</v>
      </c>
    </row>
    <row r="155" spans="14:18" ht="12.75">
      <c r="N155" s="12">
        <v>-1.89</v>
      </c>
      <c r="O155" s="12">
        <f t="shared" si="8"/>
        <v>36.98</v>
      </c>
      <c r="P155" s="14" t="str">
        <f t="shared" si="9"/>
        <v>36.98</v>
      </c>
      <c r="Q155" s="6">
        <f t="shared" si="10"/>
        <v>0.04179443164956697</v>
      </c>
      <c r="R155" s="6">
        <f t="shared" si="11"/>
        <v>0</v>
      </c>
    </row>
    <row r="156" spans="14:18" ht="12.75">
      <c r="N156" s="12">
        <v>-1.88</v>
      </c>
      <c r="O156" s="12">
        <f t="shared" si="8"/>
        <v>36.99</v>
      </c>
      <c r="P156" s="14" t="str">
        <f t="shared" si="9"/>
        <v>36.99</v>
      </c>
      <c r="Q156" s="6">
        <f t="shared" si="10"/>
        <v>0.042589728813152865</v>
      </c>
      <c r="R156" s="6">
        <f t="shared" si="11"/>
        <v>0</v>
      </c>
    </row>
    <row r="157" spans="14:18" ht="12.75">
      <c r="N157" s="12">
        <v>-1.87</v>
      </c>
      <c r="O157" s="12">
        <f t="shared" si="8"/>
        <v>37.01</v>
      </c>
      <c r="P157" s="14" t="str">
        <f t="shared" si="9"/>
        <v>37.01</v>
      </c>
      <c r="Q157" s="6">
        <f t="shared" si="10"/>
        <v>0.04339581971479636</v>
      </c>
      <c r="R157" s="6">
        <f t="shared" si="11"/>
        <v>0</v>
      </c>
    </row>
    <row r="158" spans="14:18" ht="12.75">
      <c r="N158" s="12">
        <v>-1.86</v>
      </c>
      <c r="O158" s="12">
        <f t="shared" si="8"/>
        <v>37.02</v>
      </c>
      <c r="P158" s="14" t="str">
        <f t="shared" si="9"/>
        <v>37.02</v>
      </c>
      <c r="Q158" s="6">
        <f t="shared" si="10"/>
        <v>0.04421274591061461</v>
      </c>
      <c r="R158" s="6">
        <f t="shared" si="11"/>
        <v>0</v>
      </c>
    </row>
    <row r="159" spans="14:18" ht="12.75">
      <c r="N159" s="12">
        <v>-1.85</v>
      </c>
      <c r="O159" s="12">
        <f t="shared" si="8"/>
        <v>37.04</v>
      </c>
      <c r="P159" s="14" t="str">
        <f t="shared" si="9"/>
        <v>37.04</v>
      </c>
      <c r="Q159" s="6">
        <f t="shared" si="10"/>
        <v>0.04504054646013624</v>
      </c>
      <c r="R159" s="6">
        <f t="shared" si="11"/>
        <v>0</v>
      </c>
    </row>
    <row r="160" spans="14:18" ht="12.75">
      <c r="N160" s="12">
        <v>-1.84</v>
      </c>
      <c r="O160" s="12">
        <f t="shared" si="8"/>
        <v>37.06</v>
      </c>
      <c r="P160" s="14" t="str">
        <f t="shared" si="9"/>
        <v>37.06</v>
      </c>
      <c r="Q160" s="6">
        <f t="shared" si="10"/>
        <v>0.045879257863535555</v>
      </c>
      <c r="R160" s="6">
        <f t="shared" si="11"/>
        <v>0</v>
      </c>
    </row>
    <row r="161" spans="14:18" ht="12.75">
      <c r="N161" s="12">
        <v>-1.83</v>
      </c>
      <c r="O161" s="12">
        <f t="shared" si="8"/>
        <v>37.07</v>
      </c>
      <c r="P161" s="14" t="str">
        <f t="shared" si="9"/>
        <v>37.07</v>
      </c>
      <c r="Q161" s="6">
        <f t="shared" si="10"/>
        <v>0.04672891399897975</v>
      </c>
      <c r="R161" s="6">
        <f t="shared" si="11"/>
        <v>0</v>
      </c>
    </row>
    <row r="162" spans="14:18" ht="12.75">
      <c r="N162" s="12">
        <v>-1.82</v>
      </c>
      <c r="O162" s="12">
        <f t="shared" si="8"/>
        <v>37.09</v>
      </c>
      <c r="P162" s="14" t="str">
        <f t="shared" si="9"/>
        <v>37.09</v>
      </c>
      <c r="Q162" s="6">
        <f t="shared" si="10"/>
        <v>0.04758954606012957</v>
      </c>
      <c r="R162" s="6">
        <f t="shared" si="11"/>
        <v>0</v>
      </c>
    </row>
    <row r="163" spans="14:18" ht="12.75">
      <c r="N163" s="12">
        <v>-1.81</v>
      </c>
      <c r="O163" s="12">
        <f t="shared" si="8"/>
        <v>37.1</v>
      </c>
      <c r="P163" s="14" t="str">
        <f t="shared" si="9"/>
        <v>37.1</v>
      </c>
      <c r="Q163" s="6">
        <f t="shared" si="10"/>
        <v>0.04846118249383374</v>
      </c>
      <c r="R163" s="6">
        <f t="shared" si="11"/>
        <v>0</v>
      </c>
    </row>
    <row r="164" spans="14:18" ht="12.75">
      <c r="N164" s="12">
        <v>-1.8</v>
      </c>
      <c r="O164" s="12">
        <f t="shared" si="8"/>
        <v>37.12</v>
      </c>
      <c r="P164" s="14" t="str">
        <f t="shared" si="9"/>
        <v>37.12</v>
      </c>
      <c r="Q164" s="6">
        <f t="shared" si="10"/>
        <v>0.04934384893805884</v>
      </c>
      <c r="R164" s="6">
        <f t="shared" si="11"/>
        <v>0</v>
      </c>
    </row>
    <row r="165" spans="14:18" ht="12.75">
      <c r="N165" s="12">
        <v>-1.79</v>
      </c>
      <c r="O165" s="12">
        <f t="shared" si="8"/>
        <v>37.14</v>
      </c>
      <c r="P165" s="14" t="str">
        <f t="shared" si="9"/>
        <v>37.14</v>
      </c>
      <c r="Q165" s="6">
        <f t="shared" si="10"/>
        <v>0.050237568160096356</v>
      </c>
      <c r="R165" s="6">
        <f t="shared" si="11"/>
        <v>0</v>
      </c>
    </row>
    <row r="166" spans="14:18" ht="12.75">
      <c r="N166" s="12">
        <v>-1.78</v>
      </c>
      <c r="O166" s="12">
        <f t="shared" si="8"/>
        <v>37.15</v>
      </c>
      <c r="P166" s="14" t="str">
        <f t="shared" si="9"/>
        <v>37.15</v>
      </c>
      <c r="Q166" s="6">
        <f t="shared" si="10"/>
        <v>0.05114235999508925</v>
      </c>
      <c r="R166" s="6">
        <f t="shared" si="11"/>
        <v>0</v>
      </c>
    </row>
    <row r="167" spans="14:18" ht="12.75">
      <c r="N167" s="12">
        <v>-1.77</v>
      </c>
      <c r="O167" s="12">
        <f t="shared" si="8"/>
        <v>37.17</v>
      </c>
      <c r="P167" s="14" t="str">
        <f t="shared" si="9"/>
        <v>37.17</v>
      </c>
      <c r="Q167" s="6">
        <f t="shared" si="10"/>
        <v>0.052058241284921536</v>
      </c>
      <c r="R167" s="6">
        <f t="shared" si="11"/>
        <v>0</v>
      </c>
    </row>
    <row r="168" spans="14:18" ht="12.75">
      <c r="N168" s="12">
        <v>-1.76</v>
      </c>
      <c r="O168" s="12">
        <f t="shared" si="8"/>
        <v>37.18</v>
      </c>
      <c r="P168" s="14" t="str">
        <f t="shared" si="9"/>
        <v>37.18</v>
      </c>
      <c r="Q168" s="6">
        <f t="shared" si="10"/>
        <v>0.052985225817513894</v>
      </c>
      <c r="R168" s="6">
        <f t="shared" si="11"/>
        <v>0</v>
      </c>
    </row>
    <row r="169" spans="14:18" ht="12.75">
      <c r="N169" s="12">
        <v>-1.75</v>
      </c>
      <c r="O169" s="12">
        <f t="shared" si="8"/>
        <v>37.2</v>
      </c>
      <c r="P169" s="14" t="str">
        <f t="shared" si="9"/>
        <v>37.2</v>
      </c>
      <c r="Q169" s="6">
        <f t="shared" si="10"/>
        <v>0.053923324266569705</v>
      </c>
      <c r="R169" s="6">
        <f t="shared" si="11"/>
        <v>0</v>
      </c>
    </row>
    <row r="170" spans="14:18" ht="12.75">
      <c r="N170" s="12">
        <v>-1.74</v>
      </c>
      <c r="O170" s="12">
        <f t="shared" si="8"/>
        <v>37.22</v>
      </c>
      <c r="P170" s="14" t="str">
        <f t="shared" si="9"/>
        <v>37.22</v>
      </c>
      <c r="Q170" s="6">
        <f t="shared" si="10"/>
        <v>0.05487254413181602</v>
      </c>
      <c r="R170" s="6">
        <f t="shared" si="11"/>
        <v>0</v>
      </c>
    </row>
    <row r="171" spans="14:18" ht="12.75">
      <c r="N171" s="12">
        <v>-1.73</v>
      </c>
      <c r="O171" s="12">
        <f t="shared" si="8"/>
        <v>37.23</v>
      </c>
      <c r="P171" s="14" t="str">
        <f t="shared" si="9"/>
        <v>37.23</v>
      </c>
      <c r="Q171" s="6">
        <f t="shared" si="10"/>
        <v>0.05583288967978437</v>
      </c>
      <c r="R171" s="6">
        <f t="shared" si="11"/>
        <v>0</v>
      </c>
    </row>
    <row r="172" spans="14:18" ht="12.75">
      <c r="N172" s="12">
        <v>-1.72</v>
      </c>
      <c r="O172" s="12">
        <f t="shared" si="8"/>
        <v>37.25</v>
      </c>
      <c r="P172" s="14" t="str">
        <f t="shared" si="9"/>
        <v>37.25</v>
      </c>
      <c r="Q172" s="6">
        <f t="shared" si="10"/>
        <v>0.0568043618851768</v>
      </c>
      <c r="R172" s="6">
        <f t="shared" si="11"/>
        <v>0</v>
      </c>
    </row>
    <row r="173" spans="14:18" ht="12.75">
      <c r="N173" s="12">
        <v>-1.71</v>
      </c>
      <c r="O173" s="12">
        <f t="shared" si="8"/>
        <v>37.26</v>
      </c>
      <c r="P173" s="14" t="str">
        <f t="shared" si="9"/>
        <v>37.26</v>
      </c>
      <c r="Q173" s="6">
        <f t="shared" si="10"/>
        <v>0.05778695837286293</v>
      </c>
      <c r="R173" s="6">
        <f t="shared" si="11"/>
        <v>0</v>
      </c>
    </row>
    <row r="174" spans="14:18" ht="12.75">
      <c r="N174" s="12">
        <v>-1.7</v>
      </c>
      <c r="O174" s="12">
        <f t="shared" si="8"/>
        <v>37.28</v>
      </c>
      <c r="P174" s="14" t="str">
        <f t="shared" si="9"/>
        <v>37.28</v>
      </c>
      <c r="Q174" s="6">
        <f t="shared" si="10"/>
        <v>0.05878067336055434</v>
      </c>
      <c r="R174" s="6">
        <f t="shared" si="11"/>
        <v>0</v>
      </c>
    </row>
    <row r="175" spans="14:18" ht="12.75">
      <c r="N175" s="12">
        <v>-1.69</v>
      </c>
      <c r="O175" s="12">
        <f t="shared" si="8"/>
        <v>37.3</v>
      </c>
      <c r="P175" s="14" t="str">
        <f t="shared" si="9"/>
        <v>37.3</v>
      </c>
      <c r="Q175" s="6">
        <f t="shared" si="10"/>
        <v>0.05978549760220251</v>
      </c>
      <c r="R175" s="6">
        <f t="shared" si="11"/>
        <v>0</v>
      </c>
    </row>
    <row r="176" spans="14:18" ht="12.75">
      <c r="N176" s="12">
        <v>-1.68</v>
      </c>
      <c r="O176" s="12">
        <f t="shared" si="8"/>
        <v>37.31</v>
      </c>
      <c r="P176" s="14" t="str">
        <f t="shared" si="9"/>
        <v>37.31</v>
      </c>
      <c r="Q176" s="6">
        <f t="shared" si="10"/>
        <v>0.0608014183321672</v>
      </c>
      <c r="R176" s="6">
        <f t="shared" si="11"/>
        <v>0</v>
      </c>
    </row>
    <row r="177" spans="14:18" ht="12.75">
      <c r="N177" s="12">
        <v>-1.67</v>
      </c>
      <c r="O177" s="12">
        <f t="shared" si="8"/>
        <v>37.33</v>
      </c>
      <c r="P177" s="14" t="str">
        <f t="shared" si="9"/>
        <v>37.33</v>
      </c>
      <c r="Q177" s="6">
        <f t="shared" si="10"/>
        <v>0.06182841921020232</v>
      </c>
      <c r="R177" s="6">
        <f t="shared" si="11"/>
        <v>0</v>
      </c>
    </row>
    <row r="178" spans="14:18" ht="12.75">
      <c r="N178" s="12">
        <v>-1.66</v>
      </c>
      <c r="O178" s="12">
        <f t="shared" si="8"/>
        <v>37.34</v>
      </c>
      <c r="P178" s="14" t="str">
        <f t="shared" si="9"/>
        <v>37.34</v>
      </c>
      <c r="Q178" s="6">
        <f t="shared" si="10"/>
        <v>0.06286648026730661</v>
      </c>
      <c r="R178" s="6">
        <f t="shared" si="11"/>
        <v>0</v>
      </c>
    </row>
    <row r="179" spans="14:18" ht="12.75">
      <c r="N179" s="12">
        <v>-1.65</v>
      </c>
      <c r="O179" s="12">
        <f t="shared" si="8"/>
        <v>37.36</v>
      </c>
      <c r="P179" s="14" t="str">
        <f t="shared" si="9"/>
        <v>37.36</v>
      </c>
      <c r="Q179" s="6">
        <f t="shared" si="10"/>
        <v>0.06391557785248626</v>
      </c>
      <c r="R179" s="6">
        <f t="shared" si="11"/>
        <v>0</v>
      </c>
    </row>
    <row r="180" spans="14:18" ht="12.75">
      <c r="N180" s="12">
        <v>-1.64</v>
      </c>
      <c r="O180" s="12">
        <f t="shared" si="8"/>
        <v>37.38</v>
      </c>
      <c r="P180" s="14" t="str">
        <f t="shared" si="9"/>
        <v>37.38</v>
      </c>
      <c r="Q180" s="6">
        <f t="shared" si="10"/>
        <v>0.06497568458047764</v>
      </c>
      <c r="R180" s="6">
        <f t="shared" si="11"/>
        <v>0</v>
      </c>
    </row>
    <row r="181" spans="14:18" ht="12.75">
      <c r="N181" s="12">
        <v>-1.63</v>
      </c>
      <c r="O181" s="12">
        <f t="shared" si="8"/>
        <v>37.39</v>
      </c>
      <c r="P181" s="14" t="str">
        <f t="shared" si="9"/>
        <v>37.39</v>
      </c>
      <c r="Q181" s="6">
        <f t="shared" si="10"/>
        <v>0.06604676928047727</v>
      </c>
      <c r="R181" s="6">
        <f t="shared" si="11"/>
        <v>0</v>
      </c>
    </row>
    <row r="182" spans="14:18" ht="12.75">
      <c r="N182" s="12">
        <v>-1.62</v>
      </c>
      <c r="O182" s="12">
        <f t="shared" si="8"/>
        <v>37.41</v>
      </c>
      <c r="P182" s="14" t="str">
        <f t="shared" si="9"/>
        <v>37.41</v>
      </c>
      <c r="Q182" s="6">
        <f t="shared" si="10"/>
        <v>0.06712879694592737</v>
      </c>
      <c r="R182" s="6">
        <f t="shared" si="11"/>
        <v>0</v>
      </c>
    </row>
    <row r="183" spans="14:18" ht="12.75">
      <c r="N183" s="12">
        <v>-1.61</v>
      </c>
      <c r="O183" s="12">
        <f t="shared" si="8"/>
        <v>37.42</v>
      </c>
      <c r="P183" s="14" t="str">
        <f t="shared" si="9"/>
        <v>37.42</v>
      </c>
      <c r="Q183" s="6">
        <f t="shared" si="10"/>
        <v>0.0682217286854046</v>
      </c>
      <c r="R183" s="6">
        <f t="shared" si="11"/>
        <v>0</v>
      </c>
    </row>
    <row r="184" spans="14:18" ht="12.75">
      <c r="N184" s="12">
        <v>-1.6</v>
      </c>
      <c r="O184" s="12">
        <f t="shared" si="8"/>
        <v>37.44</v>
      </c>
      <c r="P184" s="14" t="str">
        <f t="shared" si="9"/>
        <v>37.44</v>
      </c>
      <c r="Q184" s="6">
        <f t="shared" si="10"/>
        <v>0.06932552167465972</v>
      </c>
      <c r="R184" s="6">
        <f t="shared" si="11"/>
        <v>0</v>
      </c>
    </row>
    <row r="185" spans="14:18" ht="12.75">
      <c r="N185" s="12">
        <v>-1.59</v>
      </c>
      <c r="O185" s="12">
        <f t="shared" si="8"/>
        <v>37.46</v>
      </c>
      <c r="P185" s="14" t="str">
        <f t="shared" si="9"/>
        <v>37.46</v>
      </c>
      <c r="Q185" s="6">
        <f t="shared" si="10"/>
        <v>0.0704401291098566</v>
      </c>
      <c r="R185" s="6">
        <f t="shared" si="11"/>
        <v>0</v>
      </c>
    </row>
    <row r="186" spans="14:18" ht="12.75">
      <c r="N186" s="12">
        <v>-1.58</v>
      </c>
      <c r="O186" s="12">
        <f t="shared" si="8"/>
        <v>37.47</v>
      </c>
      <c r="P186" s="14" t="str">
        <f t="shared" si="9"/>
        <v>37.47</v>
      </c>
      <c r="Q186" s="6">
        <f t="shared" si="10"/>
        <v>0.07156550016205772</v>
      </c>
      <c r="R186" s="6">
        <f t="shared" si="11"/>
        <v>0</v>
      </c>
    </row>
    <row r="187" spans="14:18" ht="12.75">
      <c r="N187" s="12">
        <v>-1.57</v>
      </c>
      <c r="O187" s="12">
        <f t="shared" si="8"/>
        <v>37.49</v>
      </c>
      <c r="P187" s="14" t="str">
        <f t="shared" si="9"/>
        <v>37.49</v>
      </c>
      <c r="Q187" s="6">
        <f t="shared" si="10"/>
        <v>0.07270157993300443</v>
      </c>
      <c r="R187" s="6">
        <f t="shared" si="11"/>
        <v>0</v>
      </c>
    </row>
    <row r="188" spans="14:18" ht="12.75">
      <c r="N188" s="12">
        <v>-1.56</v>
      </c>
      <c r="O188" s="12">
        <f t="shared" si="8"/>
        <v>37.5</v>
      </c>
      <c r="P188" s="14" t="str">
        <f t="shared" si="9"/>
        <v>37.5</v>
      </c>
      <c r="Q188" s="6">
        <f t="shared" si="10"/>
        <v>0.07384830941223892</v>
      </c>
      <c r="R188" s="6">
        <f t="shared" si="11"/>
        <v>0</v>
      </c>
    </row>
    <row r="189" spans="14:18" ht="12.75">
      <c r="N189" s="12">
        <v>-1.55</v>
      </c>
      <c r="O189" s="12">
        <f t="shared" si="8"/>
        <v>37.52</v>
      </c>
      <c r="P189" s="14" t="str">
        <f t="shared" si="9"/>
        <v>37.52</v>
      </c>
      <c r="Q189" s="6">
        <f t="shared" si="10"/>
        <v>0.075005625435616</v>
      </c>
      <c r="R189" s="6">
        <f t="shared" si="11"/>
        <v>0</v>
      </c>
    </row>
    <row r="190" spans="14:18" ht="12.75">
      <c r="N190" s="12">
        <v>-1.54</v>
      </c>
      <c r="O190" s="12">
        <f t="shared" si="8"/>
        <v>37.54</v>
      </c>
      <c r="P190" s="14" t="str">
        <f t="shared" si="9"/>
        <v>37.54</v>
      </c>
      <c r="Q190" s="6">
        <f t="shared" si="10"/>
        <v>0.07617346064525111</v>
      </c>
      <c r="R190" s="6">
        <f t="shared" si="11"/>
        <v>0</v>
      </c>
    </row>
    <row r="191" spans="14:18" ht="12.75">
      <c r="N191" s="12">
        <v>-1.53</v>
      </c>
      <c r="O191" s="12">
        <f t="shared" si="8"/>
        <v>37.55</v>
      </c>
      <c r="P191" s="14" t="str">
        <f t="shared" si="9"/>
        <v>37.55</v>
      </c>
      <c r="Q191" s="6">
        <f t="shared" si="10"/>
        <v>0.07735174345095196</v>
      </c>
      <c r="R191" s="6">
        <f t="shared" si="11"/>
        <v>0</v>
      </c>
    </row>
    <row r="192" spans="14:18" ht="12.75">
      <c r="N192" s="12">
        <v>-1.52</v>
      </c>
      <c r="O192" s="12">
        <f t="shared" si="8"/>
        <v>37.57</v>
      </c>
      <c r="P192" s="14" t="str">
        <f t="shared" si="9"/>
        <v>37.57</v>
      </c>
      <c r="Q192" s="6">
        <f t="shared" si="10"/>
        <v>0.07854039799318009</v>
      </c>
      <c r="R192" s="6">
        <f t="shared" si="11"/>
        <v>0</v>
      </c>
    </row>
    <row r="193" spans="14:18" ht="12.75">
      <c r="N193" s="12">
        <v>-1.51</v>
      </c>
      <c r="O193" s="12">
        <f t="shared" si="8"/>
        <v>37.58</v>
      </c>
      <c r="P193" s="14" t="str">
        <f t="shared" si="9"/>
        <v>37.58</v>
      </c>
      <c r="Q193" s="6">
        <f t="shared" si="10"/>
        <v>0.07973934410758866</v>
      </c>
      <c r="R193" s="6">
        <f t="shared" si="11"/>
        <v>0</v>
      </c>
    </row>
    <row r="194" spans="14:18" ht="12.75">
      <c r="N194" s="12">
        <v>-1.5</v>
      </c>
      <c r="O194" s="12">
        <f t="shared" si="8"/>
        <v>37.6</v>
      </c>
      <c r="P194" s="14" t="str">
        <f t="shared" si="9"/>
        <v>37.6</v>
      </c>
      <c r="Q194" s="6">
        <f t="shared" si="10"/>
        <v>0.08094849729118234</v>
      </c>
      <c r="R194" s="6">
        <f t="shared" si="11"/>
        <v>0</v>
      </c>
    </row>
    <row r="195" spans="14:18" ht="12.75">
      <c r="N195" s="12">
        <v>-1.49</v>
      </c>
      <c r="O195" s="12">
        <f t="shared" si="8"/>
        <v>37.62</v>
      </c>
      <c r="P195" s="14" t="str">
        <f t="shared" si="9"/>
        <v>37.62</v>
      </c>
      <c r="Q195" s="6">
        <f t="shared" si="10"/>
        <v>0.0821677686701444</v>
      </c>
      <c r="R195" s="6">
        <f t="shared" si="11"/>
        <v>0</v>
      </c>
    </row>
    <row r="196" spans="14:18" ht="12.75">
      <c r="N196" s="12">
        <v>-1.48</v>
      </c>
      <c r="O196" s="12">
        <f t="shared" si="8"/>
        <v>37.63</v>
      </c>
      <c r="P196" s="14" t="str">
        <f t="shared" si="9"/>
        <v>37.63</v>
      </c>
      <c r="Q196" s="6">
        <f t="shared" si="10"/>
        <v>0.08339706496937645</v>
      </c>
      <c r="R196" s="6">
        <f t="shared" si="11"/>
        <v>0</v>
      </c>
    </row>
    <row r="197" spans="14:18" ht="12.75">
      <c r="N197" s="12">
        <v>-1.47</v>
      </c>
      <c r="O197" s="12">
        <f t="shared" si="8"/>
        <v>37.65</v>
      </c>
      <c r="P197" s="14" t="str">
        <f t="shared" si="9"/>
        <v>37.65</v>
      </c>
      <c r="Q197" s="6">
        <f t="shared" si="10"/>
        <v>0.08463628848379456</v>
      </c>
      <c r="R197" s="6">
        <f t="shared" si="11"/>
        <v>0</v>
      </c>
    </row>
    <row r="198" spans="14:18" ht="12.75">
      <c r="N198" s="12">
        <v>-1.46</v>
      </c>
      <c r="O198" s="12">
        <f t="shared" si="8"/>
        <v>37.66</v>
      </c>
      <c r="P198" s="14" t="str">
        <f t="shared" si="9"/>
        <v>37.66</v>
      </c>
      <c r="Q198" s="6">
        <f t="shared" si="10"/>
        <v>0.08588533705142612</v>
      </c>
      <c r="R198" s="6">
        <f t="shared" si="11"/>
        <v>0</v>
      </c>
    </row>
    <row r="199" spans="14:18" ht="12.75">
      <c r="N199" s="12">
        <v>-1.45</v>
      </c>
      <c r="O199" s="12">
        <f t="shared" si="8"/>
        <v>37.68</v>
      </c>
      <c r="P199" s="14" t="str">
        <f t="shared" si="9"/>
        <v>37.68</v>
      </c>
      <c r="Q199" s="6">
        <f t="shared" si="10"/>
        <v>0.08714410402835017</v>
      </c>
      <c r="R199" s="6">
        <f t="shared" si="11"/>
        <v>0</v>
      </c>
    </row>
    <row r="200" spans="14:18" ht="12.75">
      <c r="N200" s="12">
        <v>-1.44</v>
      </c>
      <c r="O200" s="12">
        <f t="shared" si="8"/>
        <v>37.7</v>
      </c>
      <c r="P200" s="14" t="str">
        <f t="shared" si="9"/>
        <v>37.7</v>
      </c>
      <c r="Q200" s="6">
        <f t="shared" si="10"/>
        <v>0.08841247826552424</v>
      </c>
      <c r="R200" s="6">
        <f t="shared" si="11"/>
        <v>0</v>
      </c>
    </row>
    <row r="201" spans="14:18" ht="12.75">
      <c r="N201" s="12">
        <v>-1.43</v>
      </c>
      <c r="O201" s="12">
        <f t="shared" si="8"/>
        <v>37.71</v>
      </c>
      <c r="P201" s="14" t="str">
        <f t="shared" si="9"/>
        <v>37.71</v>
      </c>
      <c r="Q201" s="6">
        <f t="shared" si="10"/>
        <v>0.08969034408753901</v>
      </c>
      <c r="R201" s="6">
        <f t="shared" si="11"/>
        <v>0</v>
      </c>
    </row>
    <row r="202" spans="14:18" ht="12.75">
      <c r="N202" s="12">
        <v>-1.42</v>
      </c>
      <c r="O202" s="12">
        <f t="shared" si="8"/>
        <v>37.73</v>
      </c>
      <c r="P202" s="14" t="str">
        <f t="shared" si="9"/>
        <v>37.73</v>
      </c>
      <c r="Q202" s="6">
        <f t="shared" si="10"/>
        <v>0.09097758127334225</v>
      </c>
      <c r="R202" s="6">
        <f t="shared" si="11"/>
        <v>0</v>
      </c>
    </row>
    <row r="203" spans="14:18" ht="12.75">
      <c r="N203" s="12">
        <v>-1.41</v>
      </c>
      <c r="O203" s="12">
        <f t="shared" si="8"/>
        <v>37.74</v>
      </c>
      <c r="P203" s="14" t="str">
        <f t="shared" si="9"/>
        <v>37.74</v>
      </c>
      <c r="Q203" s="6">
        <f t="shared" si="10"/>
        <v>0.09227406503897234</v>
      </c>
      <c r="R203" s="6">
        <f t="shared" si="11"/>
        <v>0</v>
      </c>
    </row>
    <row r="204" spans="14:18" ht="12.75">
      <c r="N204" s="12">
        <v>-1.4</v>
      </c>
      <c r="O204" s="12">
        <f t="shared" si="8"/>
        <v>37.76</v>
      </c>
      <c r="P204" s="14" t="str">
        <f t="shared" si="9"/>
        <v>37.76</v>
      </c>
      <c r="Q204" s="6">
        <f t="shared" si="10"/>
        <v>0.09357966602234055</v>
      </c>
      <c r="R204" s="6">
        <f t="shared" si="11"/>
        <v>0</v>
      </c>
    </row>
    <row r="205" spans="14:18" ht="12.75">
      <c r="N205" s="12">
        <v>-1.39</v>
      </c>
      <c r="O205" s="12">
        <f t="shared" si="8"/>
        <v>37.78</v>
      </c>
      <c r="P205" s="14" t="str">
        <f t="shared" si="9"/>
        <v>37.78</v>
      </c>
      <c r="Q205" s="6">
        <f t="shared" si="10"/>
        <v>0.09489425027010105</v>
      </c>
      <c r="R205" s="6">
        <f t="shared" si="11"/>
        <v>0</v>
      </c>
    </row>
    <row r="206" spans="14:18" ht="12.75">
      <c r="N206" s="12">
        <v>-1.38</v>
      </c>
      <c r="O206" s="12">
        <f t="shared" si="8"/>
        <v>37.79</v>
      </c>
      <c r="P206" s="14" t="str">
        <f t="shared" si="9"/>
        <v>37.79</v>
      </c>
      <c r="Q206" s="6">
        <f t="shared" si="10"/>
        <v>0.09621767922664608</v>
      </c>
      <c r="R206" s="6">
        <f t="shared" si="11"/>
        <v>0</v>
      </c>
    </row>
    <row r="207" spans="14:18" ht="12.75">
      <c r="N207" s="12">
        <v>-1.37</v>
      </c>
      <c r="O207" s="12">
        <f t="shared" si="8"/>
        <v>37.81</v>
      </c>
      <c r="P207" s="14" t="str">
        <f t="shared" si="9"/>
        <v>37.81</v>
      </c>
      <c r="Q207" s="6">
        <f t="shared" si="10"/>
        <v>0.09754980972526302</v>
      </c>
      <c r="R207" s="6">
        <f t="shared" si="11"/>
        <v>0</v>
      </c>
    </row>
    <row r="208" spans="14:18" ht="12.75">
      <c r="N208" s="12">
        <v>-1.36</v>
      </c>
      <c r="O208" s="12">
        <f t="shared" si="8"/>
        <v>37.82</v>
      </c>
      <c r="P208" s="14" t="str">
        <f t="shared" si="9"/>
        <v>37.82</v>
      </c>
      <c r="Q208" s="6">
        <f t="shared" si="10"/>
        <v>0.0988904939814894</v>
      </c>
      <c r="R208" s="6">
        <f t="shared" si="11"/>
        <v>0</v>
      </c>
    </row>
    <row r="209" spans="14:18" ht="12.75">
      <c r="N209" s="12">
        <v>-1.35</v>
      </c>
      <c r="O209" s="12">
        <f t="shared" si="8"/>
        <v>37.84</v>
      </c>
      <c r="P209" s="14" t="str">
        <f t="shared" si="9"/>
        <v>37.84</v>
      </c>
      <c r="Q209" s="6">
        <f t="shared" si="10"/>
        <v>0.10023957958869975</v>
      </c>
      <c r="R209" s="6">
        <f t="shared" si="11"/>
        <v>0</v>
      </c>
    </row>
    <row r="210" spans="14:18" ht="12.75">
      <c r="N210" s="12">
        <v>-1.34</v>
      </c>
      <c r="O210" s="12">
        <f t="shared" si="8"/>
        <v>37.86</v>
      </c>
      <c r="P210" s="14" t="str">
        <f t="shared" si="9"/>
        <v>37.86</v>
      </c>
      <c r="Q210" s="6">
        <f t="shared" si="10"/>
        <v>0.10159690951595883</v>
      </c>
      <c r="R210" s="6">
        <f t="shared" si="11"/>
        <v>0</v>
      </c>
    </row>
    <row r="211" spans="14:18" ht="12.75">
      <c r="N211" s="12">
        <v>-1.33</v>
      </c>
      <c r="O211" s="12">
        <f t="shared" si="8"/>
        <v>37.87</v>
      </c>
      <c r="P211" s="14" t="str">
        <f t="shared" si="9"/>
        <v>37.87</v>
      </c>
      <c r="Q211" s="6">
        <f t="shared" si="10"/>
        <v>0.10296232210817301</v>
      </c>
      <c r="R211" s="6">
        <f t="shared" si="11"/>
        <v>0</v>
      </c>
    </row>
    <row r="212" spans="14:18" ht="12.75">
      <c r="N212" s="12">
        <v>-1.32</v>
      </c>
      <c r="O212" s="12">
        <f t="shared" si="8"/>
        <v>37.89</v>
      </c>
      <c r="P212" s="14" t="str">
        <f t="shared" si="9"/>
        <v>37.89</v>
      </c>
      <c r="Q212" s="6">
        <f t="shared" si="10"/>
        <v>0.10433565108857114</v>
      </c>
      <c r="R212" s="6">
        <f t="shared" si="11"/>
        <v>0</v>
      </c>
    </row>
    <row r="213" spans="14:18" ht="12.75">
      <c r="N213" s="12">
        <v>-1.31</v>
      </c>
      <c r="O213" s="12">
        <f t="shared" si="8"/>
        <v>37.9</v>
      </c>
      <c r="P213" s="14" t="str">
        <f t="shared" si="9"/>
        <v>37.9</v>
      </c>
      <c r="Q213" s="6">
        <f t="shared" si="10"/>
        <v>0.10571672556354525</v>
      </c>
      <c r="R213" s="6">
        <f t="shared" si="11"/>
        <v>0</v>
      </c>
    </row>
    <row r="214" spans="14:18" ht="12.75">
      <c r="N214" s="12">
        <v>-1.3</v>
      </c>
      <c r="O214" s="12">
        <f t="shared" si="8"/>
        <v>37.92</v>
      </c>
      <c r="P214" s="14" t="str">
        <f t="shared" si="9"/>
        <v>37.92</v>
      </c>
      <c r="Q214" s="6">
        <f t="shared" si="10"/>
        <v>0.10710537002987959</v>
      </c>
      <c r="R214" s="6">
        <f t="shared" si="11"/>
        <v>0</v>
      </c>
    </row>
    <row r="215" spans="14:18" ht="12.75">
      <c r="N215" s="12">
        <v>-1.29</v>
      </c>
      <c r="O215" s="12">
        <f t="shared" si="8"/>
        <v>37.94</v>
      </c>
      <c r="P215" s="14" t="str">
        <f t="shared" si="9"/>
        <v>37.94</v>
      </c>
      <c r="Q215" s="6">
        <f t="shared" si="10"/>
        <v>0.10850140438439561</v>
      </c>
      <c r="R215" s="6">
        <f t="shared" si="11"/>
        <v>0</v>
      </c>
    </row>
    <row r="216" spans="14:18" ht="12.75">
      <c r="N216" s="12">
        <v>-1.28</v>
      </c>
      <c r="O216" s="12">
        <f aca="true" t="shared" si="12" ref="O216:O279">ROUND(N216*$C$4/SQRT($C$6)+$C$5,2)</f>
        <v>37.95</v>
      </c>
      <c r="P216" s="14" t="str">
        <f aca="true" t="shared" si="13" ref="P216:P279">CONCATENATE(O216)</f>
        <v>37.95</v>
      </c>
      <c r="Q216" s="6">
        <f aca="true" t="shared" si="14" ref="Q216:Q279">IF(OR(O216&lt;$E$7,O216&gt;$G$7),0,(EXP(-0.5*N216^2))/($C$4*(1/SQRT($C$6))*SQRT(2*PI())))</f>
        <v>0.10990464393603898</v>
      </c>
      <c r="R216" s="6">
        <f aca="true" t="shared" si="15" ref="R216:R279">IF(AND(O216&gt;=$E$7,O216&lt;=$G$7),0,(EXP(-0.5*N216^2))/($C$4*(1/SQRT($C$6))*SQRT(2*PI())))</f>
        <v>0</v>
      </c>
    </row>
    <row r="217" spans="14:18" ht="12.75">
      <c r="N217" s="12">
        <v>-1.27</v>
      </c>
      <c r="O217" s="12">
        <f t="shared" si="12"/>
        <v>37.97</v>
      </c>
      <c r="P217" s="14" t="str">
        <f t="shared" si="13"/>
        <v>37.97</v>
      </c>
      <c r="Q217" s="6">
        <f t="shared" si="14"/>
        <v>0.11131489942043349</v>
      </c>
      <c r="R217" s="6">
        <f t="shared" si="15"/>
        <v>0</v>
      </c>
    </row>
    <row r="218" spans="14:18" ht="12.75">
      <c r="N218" s="12">
        <v>-1.26</v>
      </c>
      <c r="O218" s="12">
        <f t="shared" si="12"/>
        <v>37.98</v>
      </c>
      <c r="P218" s="14" t="str">
        <f t="shared" si="13"/>
        <v>37.98</v>
      </c>
      <c r="Q218" s="6">
        <f t="shared" si="14"/>
        <v>0.1127319770169252</v>
      </c>
      <c r="R218" s="6">
        <f t="shared" si="15"/>
        <v>0</v>
      </c>
    </row>
    <row r="219" spans="14:18" ht="12.75">
      <c r="N219" s="12">
        <v>-1.25</v>
      </c>
      <c r="O219" s="12">
        <f t="shared" si="12"/>
        <v>38</v>
      </c>
      <c r="P219" s="14" t="str">
        <f t="shared" si="13"/>
        <v>38</v>
      </c>
      <c r="Q219" s="6">
        <f t="shared" si="14"/>
        <v>0.1141556783681387</v>
      </c>
      <c r="R219" s="6">
        <f t="shared" si="15"/>
        <v>0</v>
      </c>
    </row>
    <row r="220" spans="14:18" ht="12.75">
      <c r="N220" s="12">
        <v>-1.24</v>
      </c>
      <c r="O220" s="12">
        <f t="shared" si="12"/>
        <v>38.02</v>
      </c>
      <c r="P220" s="14" t="str">
        <f t="shared" si="13"/>
        <v>38.02</v>
      </c>
      <c r="Q220" s="6">
        <f t="shared" si="14"/>
        <v>0.1155858006020658</v>
      </c>
      <c r="R220" s="6">
        <f t="shared" si="15"/>
        <v>0</v>
      </c>
    </row>
    <row r="221" spans="14:18" ht="12.75">
      <c r="N221" s="12">
        <v>-1.23</v>
      </c>
      <c r="O221" s="12">
        <f t="shared" si="12"/>
        <v>38.03</v>
      </c>
      <c r="P221" s="14" t="str">
        <f t="shared" si="13"/>
        <v>38.03</v>
      </c>
      <c r="Q221" s="6">
        <f t="shared" si="14"/>
        <v>0.11702213635670597</v>
      </c>
      <c r="R221" s="6">
        <f t="shared" si="15"/>
        <v>0</v>
      </c>
    </row>
    <row r="222" spans="14:18" ht="12.75">
      <c r="N222" s="12">
        <v>-1.22</v>
      </c>
      <c r="O222" s="12">
        <f t="shared" si="12"/>
        <v>38.05</v>
      </c>
      <c r="P222" s="14" t="str">
        <f t="shared" si="13"/>
        <v>38.05</v>
      </c>
      <c r="Q222" s="6">
        <f t="shared" si="14"/>
        <v>0.11846447380727515</v>
      </c>
      <c r="R222" s="6">
        <f t="shared" si="15"/>
        <v>0</v>
      </c>
    </row>
    <row r="223" spans="14:18" ht="12.75">
      <c r="N223" s="12">
        <v>-1.21</v>
      </c>
      <c r="O223" s="12">
        <f t="shared" si="12"/>
        <v>38.06</v>
      </c>
      <c r="P223" s="14" t="str">
        <f t="shared" si="13"/>
        <v>38.06</v>
      </c>
      <c r="Q223" s="6">
        <f t="shared" si="14"/>
        <v>0.11991259669599962</v>
      </c>
      <c r="R223" s="6">
        <f t="shared" si="15"/>
        <v>0</v>
      </c>
    </row>
    <row r="224" spans="14:18" ht="12.75">
      <c r="N224" s="12">
        <v>-1.2</v>
      </c>
      <c r="O224" s="12">
        <f t="shared" si="12"/>
        <v>38.08</v>
      </c>
      <c r="P224" s="14" t="str">
        <f t="shared" si="13"/>
        <v>38.08</v>
      </c>
      <c r="Q224" s="6">
        <f t="shared" si="14"/>
        <v>0.12136628436450811</v>
      </c>
      <c r="R224" s="6">
        <f t="shared" si="15"/>
        <v>0</v>
      </c>
    </row>
    <row r="225" spans="14:18" ht="12.75">
      <c r="N225" s="12">
        <v>-1.19</v>
      </c>
      <c r="O225" s="12">
        <f t="shared" si="12"/>
        <v>38.1</v>
      </c>
      <c r="P225" s="14" t="str">
        <f t="shared" si="13"/>
        <v>38.1</v>
      </c>
      <c r="Q225" s="6">
        <f t="shared" si="14"/>
        <v>0.12282531178883534</v>
      </c>
      <c r="R225" s="6">
        <f t="shared" si="15"/>
        <v>0</v>
      </c>
    </row>
    <row r="226" spans="14:18" ht="12.75">
      <c r="N226" s="12">
        <v>-1.18</v>
      </c>
      <c r="O226" s="12">
        <f t="shared" si="12"/>
        <v>38.11</v>
      </c>
      <c r="P226" s="14" t="str">
        <f t="shared" si="13"/>
        <v>38.11</v>
      </c>
      <c r="Q226" s="6">
        <f t="shared" si="14"/>
        <v>0.12428944961704744</v>
      </c>
      <c r="R226" s="6">
        <f t="shared" si="15"/>
        <v>0</v>
      </c>
    </row>
    <row r="227" spans="14:18" ht="12.75">
      <c r="N227" s="12">
        <v>-1.17</v>
      </c>
      <c r="O227" s="12">
        <f t="shared" si="12"/>
        <v>38.13</v>
      </c>
      <c r="P227" s="14" t="str">
        <f t="shared" si="13"/>
        <v>38.13</v>
      </c>
      <c r="Q227" s="6">
        <f t="shared" si="14"/>
        <v>0.12575846420949838</v>
      </c>
      <c r="R227" s="6">
        <f t="shared" si="15"/>
        <v>0</v>
      </c>
    </row>
    <row r="228" spans="14:18" ht="12.75">
      <c r="N228" s="12">
        <v>-1.16</v>
      </c>
      <c r="O228" s="12">
        <f t="shared" si="12"/>
        <v>38.14</v>
      </c>
      <c r="P228" s="14" t="str">
        <f t="shared" si="13"/>
        <v>38.14</v>
      </c>
      <c r="Q228" s="6">
        <f t="shared" si="14"/>
        <v>0.12723211768172465</v>
      </c>
      <c r="R228" s="6">
        <f t="shared" si="15"/>
        <v>0</v>
      </c>
    </row>
    <row r="229" spans="14:18" ht="12.75">
      <c r="N229" s="12">
        <v>-1.15</v>
      </c>
      <c r="O229" s="12">
        <f t="shared" si="12"/>
        <v>38.16</v>
      </c>
      <c r="P229" s="14" t="str">
        <f t="shared" si="13"/>
        <v>38.16</v>
      </c>
      <c r="Q229" s="6">
        <f t="shared" si="14"/>
        <v>0.12871016794998424</v>
      </c>
      <c r="R229" s="6">
        <f t="shared" si="15"/>
        <v>0</v>
      </c>
    </row>
    <row r="230" spans="14:18" ht="12.75">
      <c r="N230" s="12">
        <v>-1.14</v>
      </c>
      <c r="O230" s="12">
        <f t="shared" si="12"/>
        <v>38.18</v>
      </c>
      <c r="P230" s="14" t="str">
        <f t="shared" si="13"/>
        <v>38.18</v>
      </c>
      <c r="Q230" s="6">
        <f t="shared" si="14"/>
        <v>0.1301923687794427</v>
      </c>
      <c r="R230" s="6">
        <f t="shared" si="15"/>
        <v>0</v>
      </c>
    </row>
    <row r="231" spans="14:18" ht="12.75">
      <c r="N231" s="12">
        <v>-1.13</v>
      </c>
      <c r="O231" s="12">
        <f t="shared" si="12"/>
        <v>38.19</v>
      </c>
      <c r="P231" s="14" t="str">
        <f t="shared" si="13"/>
        <v>38.19</v>
      </c>
      <c r="Q231" s="6">
        <f t="shared" si="14"/>
        <v>0.13167846983500958</v>
      </c>
      <c r="R231" s="6">
        <f t="shared" si="15"/>
        <v>0</v>
      </c>
    </row>
    <row r="232" spans="14:18" ht="12.75">
      <c r="N232" s="12">
        <v>-1.12</v>
      </c>
      <c r="O232" s="12">
        <f t="shared" si="12"/>
        <v>38.21</v>
      </c>
      <c r="P232" s="14" t="str">
        <f t="shared" si="13"/>
        <v>38.21</v>
      </c>
      <c r="Q232" s="6">
        <f t="shared" si="14"/>
        <v>0.13316821673482365</v>
      </c>
      <c r="R232" s="6">
        <f t="shared" si="15"/>
        <v>0</v>
      </c>
    </row>
    <row r="233" spans="14:18" ht="12.75">
      <c r="N233" s="12">
        <v>-1.11</v>
      </c>
      <c r="O233" s="12">
        <f t="shared" si="12"/>
        <v>38.22</v>
      </c>
      <c r="P233" s="14" t="str">
        <f t="shared" si="13"/>
        <v>38.22</v>
      </c>
      <c r="Q233" s="6">
        <f t="shared" si="14"/>
        <v>0.1346613511063873</v>
      </c>
      <c r="R233" s="6">
        <f t="shared" si="15"/>
        <v>0</v>
      </c>
    </row>
    <row r="234" spans="14:18" ht="12.75">
      <c r="N234" s="12">
        <v>-1.1</v>
      </c>
      <c r="O234" s="12">
        <f t="shared" si="12"/>
        <v>38.24</v>
      </c>
      <c r="P234" s="14" t="str">
        <f t="shared" si="13"/>
        <v>38.24</v>
      </c>
      <c r="Q234" s="6">
        <f t="shared" si="14"/>
        <v>0.1361576106453441</v>
      </c>
      <c r="R234" s="6">
        <f t="shared" si="15"/>
        <v>0</v>
      </c>
    </row>
    <row r="235" spans="14:18" ht="12.75">
      <c r="N235" s="12">
        <v>-1.09</v>
      </c>
      <c r="O235" s="12">
        <f t="shared" si="12"/>
        <v>38.26</v>
      </c>
      <c r="P235" s="14" t="str">
        <f t="shared" si="13"/>
        <v>38.26</v>
      </c>
      <c r="Q235" s="6">
        <f t="shared" si="14"/>
        <v>0.13765672917689578</v>
      </c>
      <c r="R235" s="6">
        <f t="shared" si="15"/>
        <v>0</v>
      </c>
    </row>
    <row r="236" spans="14:18" ht="12.75">
      <c r="N236" s="12">
        <v>-1.08</v>
      </c>
      <c r="O236" s="12">
        <f t="shared" si="12"/>
        <v>38.27</v>
      </c>
      <c r="P236" s="14" t="str">
        <f t="shared" si="13"/>
        <v>38.27</v>
      </c>
      <c r="Q236" s="6">
        <f t="shared" si="14"/>
        <v>0.1391584367198507</v>
      </c>
      <c r="R236" s="6">
        <f t="shared" si="15"/>
        <v>0</v>
      </c>
    </row>
    <row r="237" spans="14:18" ht="12.75">
      <c r="N237" s="12">
        <v>-1.07</v>
      </c>
      <c r="O237" s="12">
        <f t="shared" si="12"/>
        <v>38.29</v>
      </c>
      <c r="P237" s="14" t="str">
        <f t="shared" si="13"/>
        <v>38.29</v>
      </c>
      <c r="Q237" s="6">
        <f t="shared" si="14"/>
        <v>0.14066245955329354</v>
      </c>
      <c r="R237" s="6">
        <f t="shared" si="15"/>
        <v>0</v>
      </c>
    </row>
    <row r="238" spans="14:18" ht="12.75">
      <c r="N238" s="12">
        <v>-1.06</v>
      </c>
      <c r="O238" s="12">
        <f t="shared" si="12"/>
        <v>38.3</v>
      </c>
      <c r="P238" s="14" t="str">
        <f t="shared" si="13"/>
        <v>38.3</v>
      </c>
      <c r="Q238" s="6">
        <f t="shared" si="14"/>
        <v>0.14216852028586618</v>
      </c>
      <c r="R238" s="6">
        <f t="shared" si="15"/>
        <v>0</v>
      </c>
    </row>
    <row r="239" spans="14:18" ht="12.75">
      <c r="N239" s="12">
        <v>-1.05</v>
      </c>
      <c r="O239" s="12">
        <f t="shared" si="12"/>
        <v>38.32</v>
      </c>
      <c r="P239" s="14" t="str">
        <f t="shared" si="13"/>
        <v>38.32</v>
      </c>
      <c r="Q239" s="6">
        <f t="shared" si="14"/>
        <v>0.14367633792764564</v>
      </c>
      <c r="R239" s="6">
        <f t="shared" si="15"/>
        <v>0</v>
      </c>
    </row>
    <row r="240" spans="14:18" ht="12.75">
      <c r="N240" s="12">
        <v>-1.04</v>
      </c>
      <c r="O240" s="12">
        <f t="shared" si="12"/>
        <v>38.34</v>
      </c>
      <c r="P240" s="14" t="str">
        <f t="shared" si="13"/>
        <v>38.34</v>
      </c>
      <c r="Q240" s="6">
        <f t="shared" si="14"/>
        <v>0.14518562796460388</v>
      </c>
      <c r="R240" s="6">
        <f t="shared" si="15"/>
        <v>0</v>
      </c>
    </row>
    <row r="241" spans="14:18" ht="12.75">
      <c r="N241" s="12">
        <v>-1.03</v>
      </c>
      <c r="O241" s="12">
        <f t="shared" si="12"/>
        <v>38.35</v>
      </c>
      <c r="P241" s="14" t="str">
        <f t="shared" si="13"/>
        <v>38.35</v>
      </c>
      <c r="Q241" s="6">
        <f t="shared" si="14"/>
        <v>0.1466961024356324</v>
      </c>
      <c r="R241" s="6">
        <f t="shared" si="15"/>
        <v>0</v>
      </c>
    </row>
    <row r="242" spans="14:18" ht="12.75">
      <c r="N242" s="12">
        <v>-1.02</v>
      </c>
      <c r="O242" s="12">
        <f t="shared" si="12"/>
        <v>38.37</v>
      </c>
      <c r="P242" s="14" t="str">
        <f t="shared" si="13"/>
        <v>38.37</v>
      </c>
      <c r="Q242" s="6">
        <f t="shared" si="14"/>
        <v>0.14820747001211224</v>
      </c>
      <c r="R242" s="6">
        <f t="shared" si="15"/>
        <v>0</v>
      </c>
    </row>
    <row r="243" spans="14:18" ht="12.75">
      <c r="N243" s="12">
        <v>-1.01</v>
      </c>
      <c r="O243" s="12">
        <f t="shared" si="12"/>
        <v>38.38</v>
      </c>
      <c r="P243" s="14" t="str">
        <f t="shared" si="13"/>
        <v>38.38</v>
      </c>
      <c r="Q243" s="6">
        <f t="shared" si="14"/>
        <v>0.14971943608000834</v>
      </c>
      <c r="R243" s="6">
        <f t="shared" si="15"/>
        <v>0</v>
      </c>
    </row>
    <row r="244" spans="14:18" ht="12.75">
      <c r="N244" s="12">
        <v>-1</v>
      </c>
      <c r="O244" s="12">
        <f t="shared" si="12"/>
        <v>38.4</v>
      </c>
      <c r="P244" s="14" t="str">
        <f t="shared" si="13"/>
        <v>38.4</v>
      </c>
      <c r="Q244" s="6">
        <f t="shared" si="14"/>
        <v>0.1512317028244646</v>
      </c>
      <c r="R244" s="6">
        <f t="shared" si="15"/>
        <v>0</v>
      </c>
    </row>
    <row r="245" spans="14:18" ht="12.75">
      <c r="N245" s="12">
        <v>-0.99</v>
      </c>
      <c r="O245" s="12">
        <f t="shared" si="12"/>
        <v>38.42</v>
      </c>
      <c r="P245" s="14" t="str">
        <f t="shared" si="13"/>
        <v>38.42</v>
      </c>
      <c r="Q245" s="6">
        <f t="shared" si="14"/>
        <v>0.15274396931687473</v>
      </c>
      <c r="R245" s="6">
        <f t="shared" si="15"/>
        <v>0</v>
      </c>
    </row>
    <row r="246" spans="14:18" ht="12.75">
      <c r="N246" s="12">
        <v>-0.98</v>
      </c>
      <c r="O246" s="12">
        <f t="shared" si="12"/>
        <v>38.43</v>
      </c>
      <c r="P246" s="14" t="str">
        <f t="shared" si="13"/>
        <v>38.43</v>
      </c>
      <c r="Q246" s="6">
        <f t="shared" si="14"/>
        <v>0.1542559316044017</v>
      </c>
      <c r="R246" s="6">
        <f t="shared" si="15"/>
        <v>0</v>
      </c>
    </row>
    <row r="247" spans="14:18" ht="12.75">
      <c r="N247" s="12">
        <v>-0.97</v>
      </c>
      <c r="O247" s="12">
        <f t="shared" si="12"/>
        <v>38.45</v>
      </c>
      <c r="P247" s="14" t="str">
        <f t="shared" si="13"/>
        <v>38.45</v>
      </c>
      <c r="Q247" s="6">
        <f t="shared" si="14"/>
        <v>0.1557672828019162</v>
      </c>
      <c r="R247" s="6">
        <f t="shared" si="15"/>
        <v>0</v>
      </c>
    </row>
    <row r="248" spans="14:18" ht="12.75">
      <c r="N248" s="12">
        <v>-0.96</v>
      </c>
      <c r="O248" s="12">
        <f t="shared" si="12"/>
        <v>38.46</v>
      </c>
      <c r="P248" s="14" t="str">
        <f t="shared" si="13"/>
        <v>38.46</v>
      </c>
      <c r="Q248" s="6">
        <f t="shared" si="14"/>
        <v>0.15727771318632322</v>
      </c>
      <c r="R248" s="6">
        <f t="shared" si="15"/>
        <v>0</v>
      </c>
    </row>
    <row r="249" spans="14:18" ht="12.75">
      <c r="N249" s="12">
        <v>-0.95</v>
      </c>
      <c r="O249" s="12">
        <f t="shared" si="12"/>
        <v>38.48</v>
      </c>
      <c r="P249" s="14" t="str">
        <f t="shared" si="13"/>
        <v>38.48</v>
      </c>
      <c r="Q249" s="6">
        <f t="shared" si="14"/>
        <v>0.15878691029324316</v>
      </c>
      <c r="R249" s="6">
        <f t="shared" si="15"/>
        <v>0</v>
      </c>
    </row>
    <row r="250" spans="14:18" ht="12.75">
      <c r="N250" s="12">
        <v>-0.94</v>
      </c>
      <c r="O250" s="12">
        <f t="shared" si="12"/>
        <v>38.5</v>
      </c>
      <c r="P250" s="14" t="str">
        <f t="shared" si="13"/>
        <v>38.5</v>
      </c>
      <c r="Q250" s="6">
        <f t="shared" si="14"/>
        <v>0.16029455901601272</v>
      </c>
      <c r="R250" s="6">
        <f t="shared" si="15"/>
        <v>0</v>
      </c>
    </row>
    <row r="251" spans="14:18" ht="12.75">
      <c r="N251" s="12">
        <v>-0.93</v>
      </c>
      <c r="O251" s="12">
        <f t="shared" si="12"/>
        <v>38.51</v>
      </c>
      <c r="P251" s="14" t="str">
        <f t="shared" si="13"/>
        <v>38.51</v>
      </c>
      <c r="Q251" s="6">
        <f t="shared" si="14"/>
        <v>0.16180034170696803</v>
      </c>
      <c r="R251" s="6">
        <f t="shared" si="15"/>
        <v>0</v>
      </c>
    </row>
    <row r="252" spans="14:18" ht="12.75">
      <c r="N252" s="12">
        <v>-0.92</v>
      </c>
      <c r="O252" s="12">
        <f t="shared" si="12"/>
        <v>38.53</v>
      </c>
      <c r="P252" s="14" t="str">
        <f t="shared" si="13"/>
        <v>38.53</v>
      </c>
      <c r="Q252" s="6">
        <f t="shared" si="14"/>
        <v>0.16330393828097073</v>
      </c>
      <c r="R252" s="6">
        <f t="shared" si="15"/>
        <v>0</v>
      </c>
    </row>
    <row r="253" spans="14:18" ht="12.75">
      <c r="N253" s="12">
        <v>-0.91</v>
      </c>
      <c r="O253" s="12">
        <f t="shared" si="12"/>
        <v>38.54</v>
      </c>
      <c r="P253" s="14" t="str">
        <f t="shared" si="13"/>
        <v>38.54</v>
      </c>
      <c r="Q253" s="6">
        <f t="shared" si="14"/>
        <v>0.16480502632113633</v>
      </c>
      <c r="R253" s="6">
        <f t="shared" si="15"/>
        <v>0</v>
      </c>
    </row>
    <row r="254" spans="14:18" ht="12.75">
      <c r="N254" s="12">
        <v>-0.9</v>
      </c>
      <c r="O254" s="12">
        <f t="shared" si="12"/>
        <v>38.56</v>
      </c>
      <c r="P254" s="14" t="str">
        <f t="shared" si="13"/>
        <v>38.56</v>
      </c>
      <c r="Q254" s="6">
        <f t="shared" si="14"/>
        <v>0.16630328118672177</v>
      </c>
      <c r="R254" s="6">
        <f t="shared" si="15"/>
        <v>0</v>
      </c>
    </row>
    <row r="255" spans="14:18" ht="12.75">
      <c r="N255" s="12">
        <v>-0.89</v>
      </c>
      <c r="O255" s="12">
        <f t="shared" si="12"/>
        <v>38.58</v>
      </c>
      <c r="P255" s="14" t="str">
        <f t="shared" si="13"/>
        <v>38.58</v>
      </c>
      <c r="Q255" s="6">
        <f t="shared" si="14"/>
        <v>0.16779837612312648</v>
      </c>
      <c r="R255" s="6">
        <f t="shared" si="15"/>
        <v>0</v>
      </c>
    </row>
    <row r="256" spans="14:18" ht="12.75">
      <c r="N256" s="12">
        <v>-0.88</v>
      </c>
      <c r="O256" s="12">
        <f t="shared" si="12"/>
        <v>38.59</v>
      </c>
      <c r="P256" s="14" t="str">
        <f t="shared" si="13"/>
        <v>38.59</v>
      </c>
      <c r="Q256" s="6">
        <f t="shared" si="14"/>
        <v>0.16928998237396126</v>
      </c>
      <c r="R256" s="6">
        <f t="shared" si="15"/>
        <v>0</v>
      </c>
    </row>
    <row r="257" spans="14:18" ht="12.75">
      <c r="N257" s="12">
        <v>-0.87</v>
      </c>
      <c r="O257" s="12">
        <f t="shared" si="12"/>
        <v>38.61</v>
      </c>
      <c r="P257" s="14" t="str">
        <f t="shared" si="13"/>
        <v>38.61</v>
      </c>
      <c r="Q257" s="6">
        <f t="shared" si="14"/>
        <v>0.17077776929513513</v>
      </c>
      <c r="R257" s="6">
        <f t="shared" si="15"/>
        <v>0</v>
      </c>
    </row>
    <row r="258" spans="14:18" ht="12.75">
      <c r="N258" s="12">
        <v>-0.86</v>
      </c>
      <c r="O258" s="12">
        <f t="shared" si="12"/>
        <v>38.62</v>
      </c>
      <c r="P258" s="14" t="str">
        <f t="shared" si="13"/>
        <v>38.62</v>
      </c>
      <c r="Q258" s="6">
        <f t="shared" si="14"/>
        <v>0.17226140447091043</v>
      </c>
      <c r="R258" s="6">
        <f t="shared" si="15"/>
        <v>0</v>
      </c>
    </row>
    <row r="259" spans="14:18" ht="12.75">
      <c r="N259" s="12">
        <v>-0.85</v>
      </c>
      <c r="O259" s="12">
        <f t="shared" si="12"/>
        <v>38.64</v>
      </c>
      <c r="P259" s="14" t="str">
        <f t="shared" si="13"/>
        <v>38.64</v>
      </c>
      <c r="Q259" s="6">
        <f t="shared" si="14"/>
        <v>0.1737405538318728</v>
      </c>
      <c r="R259" s="6">
        <f t="shared" si="15"/>
        <v>0</v>
      </c>
    </row>
    <row r="260" spans="14:18" ht="12.75">
      <c r="N260" s="12">
        <v>-0.84</v>
      </c>
      <c r="O260" s="12">
        <f t="shared" si="12"/>
        <v>38.66</v>
      </c>
      <c r="P260" s="14" t="str">
        <f t="shared" si="13"/>
        <v>38.66</v>
      </c>
      <c r="Q260" s="6">
        <f t="shared" si="14"/>
        <v>0.17521488177476288</v>
      </c>
      <c r="R260" s="6">
        <f t="shared" si="15"/>
        <v>0</v>
      </c>
    </row>
    <row r="261" spans="14:18" ht="12.75">
      <c r="N261" s="12">
        <v>-0.83</v>
      </c>
      <c r="O261" s="12">
        <f t="shared" si="12"/>
        <v>38.67</v>
      </c>
      <c r="P261" s="14" t="str">
        <f t="shared" si="13"/>
        <v>38.67</v>
      </c>
      <c r="Q261" s="6">
        <f t="shared" si="14"/>
        <v>0.17668405128411266</v>
      </c>
      <c r="R261" s="6">
        <f t="shared" si="15"/>
        <v>0</v>
      </c>
    </row>
    <row r="262" spans="14:18" ht="12.75">
      <c r="N262" s="12">
        <v>-0.82</v>
      </c>
      <c r="O262" s="12">
        <f t="shared" si="12"/>
        <v>38.69</v>
      </c>
      <c r="P262" s="14" t="str">
        <f t="shared" si="13"/>
        <v>38.69</v>
      </c>
      <c r="Q262" s="6">
        <f t="shared" si="14"/>
        <v>0.17814772405562954</v>
      </c>
      <c r="R262" s="6">
        <f t="shared" si="15"/>
        <v>0</v>
      </c>
    </row>
    <row r="263" spans="14:18" ht="12.75">
      <c r="N263" s="12">
        <v>-0.81</v>
      </c>
      <c r="O263" s="12">
        <f t="shared" si="12"/>
        <v>38.7</v>
      </c>
      <c r="P263" s="14" t="str">
        <f t="shared" si="13"/>
        <v>38.7</v>
      </c>
      <c r="Q263" s="6">
        <f t="shared" si="14"/>
        <v>0.17960556062126767</v>
      </c>
      <c r="R263" s="6">
        <f t="shared" si="15"/>
        <v>0</v>
      </c>
    </row>
    <row r="264" spans="14:18" ht="12.75">
      <c r="N264" s="12">
        <v>-0.8</v>
      </c>
      <c r="O264" s="12">
        <f t="shared" si="12"/>
        <v>38.72</v>
      </c>
      <c r="P264" s="14" t="str">
        <f t="shared" si="13"/>
        <v>38.72</v>
      </c>
      <c r="Q264" s="6">
        <f t="shared" si="14"/>
        <v>0.1810572204759267</v>
      </c>
      <c r="R264" s="6">
        <f t="shared" si="15"/>
        <v>0</v>
      </c>
    </row>
    <row r="265" spans="14:18" ht="12.75">
      <c r="N265" s="12">
        <v>-0.79</v>
      </c>
      <c r="O265" s="12">
        <f t="shared" si="12"/>
        <v>38.74</v>
      </c>
      <c r="P265" s="14" t="str">
        <f t="shared" si="13"/>
        <v>38.74</v>
      </c>
      <c r="Q265" s="6">
        <f t="shared" si="14"/>
        <v>0.1825023622057134</v>
      </c>
      <c r="R265" s="6">
        <f t="shared" si="15"/>
        <v>0</v>
      </c>
    </row>
    <row r="266" spans="14:18" ht="12.75">
      <c r="N266" s="12">
        <v>-0.78</v>
      </c>
      <c r="O266" s="12">
        <f t="shared" si="12"/>
        <v>38.75</v>
      </c>
      <c r="P266" s="14" t="str">
        <f t="shared" si="13"/>
        <v>38.75</v>
      </c>
      <c r="Q266" s="6">
        <f t="shared" si="14"/>
        <v>0.1839406436177032</v>
      </c>
      <c r="R266" s="6">
        <f t="shared" si="15"/>
        <v>0</v>
      </c>
    </row>
    <row r="267" spans="14:18" ht="12.75">
      <c r="N267" s="12">
        <v>-0.77</v>
      </c>
      <c r="O267" s="12">
        <f t="shared" si="12"/>
        <v>38.77</v>
      </c>
      <c r="P267" s="14" t="str">
        <f t="shared" si="13"/>
        <v>38.77</v>
      </c>
      <c r="Q267" s="6">
        <f t="shared" si="14"/>
        <v>0.18537172187113482</v>
      </c>
      <c r="R267" s="6">
        <f t="shared" si="15"/>
        <v>0</v>
      </c>
    </row>
    <row r="268" spans="14:18" ht="12.75">
      <c r="N268" s="12">
        <v>-0.76</v>
      </c>
      <c r="O268" s="12">
        <f t="shared" si="12"/>
        <v>38.78</v>
      </c>
      <c r="P268" s="14" t="str">
        <f t="shared" si="13"/>
        <v>38.78</v>
      </c>
      <c r="Q268" s="6">
        <f t="shared" si="14"/>
        <v>0.18679525360997046</v>
      </c>
      <c r="R268" s="6">
        <f t="shared" si="15"/>
        <v>0</v>
      </c>
    </row>
    <row r="269" spans="14:18" ht="12.75">
      <c r="N269" s="12">
        <v>-0.75</v>
      </c>
      <c r="O269" s="12">
        <f t="shared" si="12"/>
        <v>38.8</v>
      </c>
      <c r="P269" s="14" t="str">
        <f t="shared" si="13"/>
        <v>38.8</v>
      </c>
      <c r="Q269" s="6">
        <f t="shared" si="14"/>
        <v>0.18821089509675276</v>
      </c>
      <c r="R269" s="6">
        <f t="shared" si="15"/>
        <v>0</v>
      </c>
    </row>
    <row r="270" spans="14:18" ht="12.75">
      <c r="N270" s="12">
        <v>-0.74</v>
      </c>
      <c r="O270" s="12">
        <f t="shared" si="12"/>
        <v>38.82</v>
      </c>
      <c r="P270" s="14" t="str">
        <f t="shared" si="13"/>
        <v>38.82</v>
      </c>
      <c r="Q270" s="6">
        <f t="shared" si="14"/>
        <v>0.1896183023476876</v>
      </c>
      <c r="R270" s="6">
        <f t="shared" si="15"/>
        <v>0</v>
      </c>
    </row>
    <row r="271" spans="14:18" ht="12.75">
      <c r="N271" s="12">
        <v>-0.73</v>
      </c>
      <c r="O271" s="12">
        <f t="shared" si="12"/>
        <v>38.83</v>
      </c>
      <c r="P271" s="14" t="str">
        <f t="shared" si="13"/>
        <v>38.83</v>
      </c>
      <c r="Q271" s="6">
        <f t="shared" si="14"/>
        <v>0.1910171312688812</v>
      </c>
      <c r="R271" s="6">
        <f t="shared" si="15"/>
        <v>0</v>
      </c>
    </row>
    <row r="272" spans="14:18" ht="12.75">
      <c r="N272" s="12">
        <v>-0.72</v>
      </c>
      <c r="O272" s="12">
        <f t="shared" si="12"/>
        <v>38.85</v>
      </c>
      <c r="P272" s="14" t="str">
        <f t="shared" si="13"/>
        <v>38.85</v>
      </c>
      <c r="Q272" s="6">
        <f t="shared" si="14"/>
        <v>0.1924070377936581</v>
      </c>
      <c r="R272" s="6">
        <f t="shared" si="15"/>
        <v>0</v>
      </c>
    </row>
    <row r="273" spans="14:18" ht="12.75">
      <c r="N273" s="12">
        <v>-0.71</v>
      </c>
      <c r="O273" s="12">
        <f t="shared" si="12"/>
        <v>38.86</v>
      </c>
      <c r="P273" s="14" t="str">
        <f t="shared" si="13"/>
        <v>38.86</v>
      </c>
      <c r="Q273" s="6">
        <f t="shared" si="14"/>
        <v>0.1937876780208851</v>
      </c>
      <c r="R273" s="6">
        <f t="shared" si="15"/>
        <v>0</v>
      </c>
    </row>
    <row r="274" spans="14:18" ht="12.75">
      <c r="N274" s="12">
        <v>-0.7</v>
      </c>
      <c r="O274" s="12">
        <f t="shared" si="12"/>
        <v>38.88</v>
      </c>
      <c r="P274" s="14" t="str">
        <f t="shared" si="13"/>
        <v>38.88</v>
      </c>
      <c r="Q274" s="6">
        <f t="shared" si="14"/>
        <v>0.1951587083542258</v>
      </c>
      <c r="R274" s="6">
        <f t="shared" si="15"/>
        <v>0</v>
      </c>
    </row>
    <row r="275" spans="14:18" ht="12.75">
      <c r="N275" s="12">
        <v>-0.69</v>
      </c>
      <c r="O275" s="12">
        <f t="shared" si="12"/>
        <v>38.9</v>
      </c>
      <c r="P275" s="14" t="str">
        <f t="shared" si="13"/>
        <v>38.9</v>
      </c>
      <c r="Q275" s="6">
        <f t="shared" si="14"/>
        <v>0.1965197856422483</v>
      </c>
      <c r="R275" s="6">
        <f t="shared" si="15"/>
        <v>0</v>
      </c>
    </row>
    <row r="276" spans="14:18" ht="12.75">
      <c r="N276" s="12">
        <v>-0.68</v>
      </c>
      <c r="O276" s="12">
        <f t="shared" si="12"/>
        <v>38.91</v>
      </c>
      <c r="P276" s="14" t="str">
        <f t="shared" si="13"/>
        <v>38.91</v>
      </c>
      <c r="Q276" s="6">
        <f t="shared" si="14"/>
        <v>0.197870567319308</v>
      </c>
      <c r="R276" s="6">
        <f t="shared" si="15"/>
        <v>0</v>
      </c>
    </row>
    <row r="277" spans="14:18" ht="12.75">
      <c r="N277" s="12">
        <v>-0.67</v>
      </c>
      <c r="O277" s="12">
        <f t="shared" si="12"/>
        <v>38.93</v>
      </c>
      <c r="P277" s="14" t="str">
        <f t="shared" si="13"/>
        <v>38.93</v>
      </c>
      <c r="Q277" s="6">
        <f t="shared" si="14"/>
        <v>0.19921071154712594</v>
      </c>
      <c r="R277" s="6">
        <f t="shared" si="15"/>
        <v>0</v>
      </c>
    </row>
    <row r="278" spans="14:18" ht="12.75">
      <c r="N278" s="12">
        <v>-0.66</v>
      </c>
      <c r="O278" s="12">
        <f t="shared" si="12"/>
        <v>38.94</v>
      </c>
      <c r="P278" s="14" t="str">
        <f t="shared" si="13"/>
        <v>38.94</v>
      </c>
      <c r="Q278" s="6">
        <f t="shared" si="14"/>
        <v>0.2005398773569828</v>
      </c>
      <c r="R278" s="6">
        <f t="shared" si="15"/>
        <v>0</v>
      </c>
    </row>
    <row r="279" spans="14:18" ht="12.75">
      <c r="N279" s="12">
        <v>-0.65</v>
      </c>
      <c r="O279" s="12">
        <f t="shared" si="12"/>
        <v>38.96</v>
      </c>
      <c r="P279" s="14" t="str">
        <f t="shared" si="13"/>
        <v>38.96</v>
      </c>
      <c r="Q279" s="6">
        <f t="shared" si="14"/>
        <v>0.20185772479244643</v>
      </c>
      <c r="R279" s="6">
        <f t="shared" si="15"/>
        <v>0</v>
      </c>
    </row>
    <row r="280" spans="14:18" ht="12.75">
      <c r="N280" s="12">
        <v>-0.64</v>
      </c>
      <c r="O280" s="12">
        <f aca="true" t="shared" si="16" ref="O280:O343">ROUND(N280*$C$4/SQRT($C$6)+$C$5,2)</f>
        <v>38.98</v>
      </c>
      <c r="P280" s="14" t="str">
        <f aca="true" t="shared" si="17" ref="P280:P343">CONCATENATE(O280)</f>
        <v>38.98</v>
      </c>
      <c r="Q280" s="6">
        <f aca="true" t="shared" si="18" ref="Q280:Q343">IF(OR(O280&lt;$E$7,O280&gt;$G$7),0,(EXP(-0.5*N280^2))/($C$4*(1/SQRT($C$6))*SQRT(2*PI())))</f>
        <v>0.20316391505255135</v>
      </c>
      <c r="R280" s="6">
        <f aca="true" t="shared" si="19" ref="R280:R343">IF(AND(O280&gt;=$E$7,O280&lt;=$G$7),0,(EXP(-0.5*N280^2))/($C$4*(1/SQRT($C$6))*SQRT(2*PI())))</f>
        <v>0</v>
      </c>
    </row>
    <row r="281" spans="14:18" ht="12.75">
      <c r="N281" s="12">
        <v>-0.63</v>
      </c>
      <c r="O281" s="12">
        <f t="shared" si="16"/>
        <v>38.99</v>
      </c>
      <c r="P281" s="14" t="str">
        <f t="shared" si="17"/>
        <v>38.99</v>
      </c>
      <c r="Q281" s="6">
        <f t="shared" si="18"/>
        <v>0.20445811063534655</v>
      </c>
      <c r="R281" s="6">
        <f t="shared" si="19"/>
        <v>0</v>
      </c>
    </row>
    <row r="282" spans="14:18" ht="12.75">
      <c r="N282" s="12">
        <v>-0.62</v>
      </c>
      <c r="O282" s="12">
        <f t="shared" si="16"/>
        <v>39.01</v>
      </c>
      <c r="P282" s="14" t="str">
        <f t="shared" si="17"/>
        <v>39.01</v>
      </c>
      <c r="Q282" s="6">
        <f t="shared" si="18"/>
        <v>0.20573997548172798</v>
      </c>
      <c r="R282" s="6">
        <f t="shared" si="19"/>
        <v>0</v>
      </c>
    </row>
    <row r="283" spans="14:18" ht="12.75">
      <c r="N283" s="12">
        <v>-0.61</v>
      </c>
      <c r="O283" s="12">
        <f t="shared" si="16"/>
        <v>39.02</v>
      </c>
      <c r="P283" s="14" t="str">
        <f t="shared" si="17"/>
        <v>39.02</v>
      </c>
      <c r="Q283" s="6">
        <f t="shared" si="18"/>
        <v>0.20700917511947062</v>
      </c>
      <c r="R283" s="6">
        <f t="shared" si="19"/>
        <v>0</v>
      </c>
    </row>
    <row r="284" spans="14:18" ht="12.75">
      <c r="N284" s="12">
        <v>-0.6</v>
      </c>
      <c r="O284" s="12">
        <f t="shared" si="16"/>
        <v>39.04</v>
      </c>
      <c r="P284" s="14" t="str">
        <f t="shared" si="17"/>
        <v>39.04</v>
      </c>
      <c r="Q284" s="6">
        <f t="shared" si="18"/>
        <v>0.20826537680737478</v>
      </c>
      <c r="R284" s="6">
        <f t="shared" si="19"/>
        <v>0</v>
      </c>
    </row>
    <row r="285" spans="14:18" ht="12.75">
      <c r="N285" s="12">
        <v>-0.59</v>
      </c>
      <c r="O285" s="12">
        <f t="shared" si="16"/>
        <v>39.06</v>
      </c>
      <c r="P285" s="14" t="str">
        <f t="shared" si="17"/>
        <v>39.06</v>
      </c>
      <c r="Q285" s="6">
        <f t="shared" si="18"/>
        <v>0.20950824967944132</v>
      </c>
      <c r="R285" s="6">
        <f t="shared" si="19"/>
        <v>0</v>
      </c>
    </row>
    <row r="286" spans="14:18" ht="12.75">
      <c r="N286" s="12">
        <v>-0.58</v>
      </c>
      <c r="O286" s="12">
        <f t="shared" si="16"/>
        <v>39.07</v>
      </c>
      <c r="P286" s="14" t="str">
        <f t="shared" si="17"/>
        <v>39.07</v>
      </c>
      <c r="Q286" s="6">
        <f t="shared" si="18"/>
        <v>0.21073746488898787</v>
      </c>
      <c r="R286" s="6">
        <f t="shared" si="19"/>
        <v>0</v>
      </c>
    </row>
    <row r="287" spans="14:18" ht="12.75">
      <c r="N287" s="12">
        <v>-0.57</v>
      </c>
      <c r="O287" s="12">
        <f t="shared" si="16"/>
        <v>39.09</v>
      </c>
      <c r="P287" s="14" t="str">
        <f t="shared" si="17"/>
        <v>39.09</v>
      </c>
      <c r="Q287" s="6">
        <f t="shared" si="18"/>
        <v>0.21195269575262013</v>
      </c>
      <c r="R287" s="6">
        <f t="shared" si="19"/>
        <v>0</v>
      </c>
    </row>
    <row r="288" spans="14:18" ht="12.75">
      <c r="N288" s="12">
        <v>-0.56</v>
      </c>
      <c r="O288" s="12">
        <f t="shared" si="16"/>
        <v>39.1</v>
      </c>
      <c r="P288" s="14" t="str">
        <f t="shared" si="17"/>
        <v>39.1</v>
      </c>
      <c r="Q288" s="6">
        <f t="shared" si="18"/>
        <v>0.21315361789397036</v>
      </c>
      <c r="R288" s="6">
        <f t="shared" si="19"/>
        <v>0</v>
      </c>
    </row>
    <row r="289" spans="14:18" ht="12.75">
      <c r="N289" s="12">
        <v>-0.55</v>
      </c>
      <c r="O289" s="12">
        <f t="shared" si="16"/>
        <v>39.12</v>
      </c>
      <c r="P289" s="14" t="str">
        <f t="shared" si="17"/>
        <v>39.12</v>
      </c>
      <c r="Q289" s="6">
        <f t="shared" si="18"/>
        <v>0.21433990938711492</v>
      </c>
      <c r="R289" s="6">
        <f t="shared" si="19"/>
        <v>0</v>
      </c>
    </row>
    <row r="290" spans="14:18" ht="12.75">
      <c r="N290" s="12">
        <v>-0.54</v>
      </c>
      <c r="O290" s="12">
        <f t="shared" si="16"/>
        <v>39.14</v>
      </c>
      <c r="P290" s="14" t="str">
        <f t="shared" si="17"/>
        <v>39.14</v>
      </c>
      <c r="Q290" s="6">
        <f t="shared" si="18"/>
        <v>0.21551125089958334</v>
      </c>
      <c r="R290" s="6">
        <f t="shared" si="19"/>
        <v>0</v>
      </c>
    </row>
    <row r="291" spans="14:18" ht="12.75">
      <c r="N291" s="12">
        <v>-0.53</v>
      </c>
      <c r="O291" s="12">
        <f t="shared" si="16"/>
        <v>39.15</v>
      </c>
      <c r="P291" s="14" t="str">
        <f t="shared" si="17"/>
        <v>39.15</v>
      </c>
      <c r="Q291" s="6">
        <f t="shared" si="18"/>
        <v>0.21666732583486978</v>
      </c>
      <c r="R291" s="6">
        <f t="shared" si="19"/>
        <v>0</v>
      </c>
    </row>
    <row r="292" spans="14:18" ht="12.75">
      <c r="N292" s="12">
        <v>-0.52</v>
      </c>
      <c r="O292" s="12">
        <f t="shared" si="16"/>
        <v>39.17</v>
      </c>
      <c r="P292" s="14" t="str">
        <f t="shared" si="17"/>
        <v>39.17</v>
      </c>
      <c r="Q292" s="6">
        <f t="shared" si="18"/>
        <v>0.21780782047435907</v>
      </c>
      <c r="R292" s="6">
        <f t="shared" si="19"/>
        <v>0</v>
      </c>
    </row>
    <row r="293" spans="14:18" ht="12.75">
      <c r="N293" s="12">
        <v>-0.51</v>
      </c>
      <c r="O293" s="12">
        <f t="shared" si="16"/>
        <v>39.18</v>
      </c>
      <c r="P293" s="14" t="str">
        <f t="shared" si="17"/>
        <v>39.18</v>
      </c>
      <c r="Q293" s="6">
        <f t="shared" si="18"/>
        <v>0.21893242411857863</v>
      </c>
      <c r="R293" s="6">
        <f t="shared" si="19"/>
        <v>0</v>
      </c>
    </row>
    <row r="294" spans="14:18" ht="12.75">
      <c r="N294" s="12">
        <v>-0.5</v>
      </c>
      <c r="O294" s="12">
        <f t="shared" si="16"/>
        <v>39.2</v>
      </c>
      <c r="P294" s="14" t="str">
        <f t="shared" si="17"/>
        <v>39.2</v>
      </c>
      <c r="Q294" s="6">
        <f t="shared" si="18"/>
        <v>0.2200408292276872</v>
      </c>
      <c r="R294" s="6">
        <f t="shared" si="19"/>
        <v>0</v>
      </c>
    </row>
    <row r="295" spans="14:18" ht="12.75">
      <c r="N295" s="12">
        <v>-0.49</v>
      </c>
      <c r="O295" s="12">
        <f t="shared" si="16"/>
        <v>39.22</v>
      </c>
      <c r="P295" s="14" t="str">
        <f t="shared" si="17"/>
        <v>39.22</v>
      </c>
      <c r="Q295" s="6">
        <f t="shared" si="18"/>
        <v>0.22113273156111232</v>
      </c>
      <c r="R295" s="6">
        <f t="shared" si="19"/>
        <v>0</v>
      </c>
    </row>
    <row r="296" spans="14:18" ht="12.75">
      <c r="N296" s="12">
        <v>-0.48</v>
      </c>
      <c r="O296" s="12">
        <f t="shared" si="16"/>
        <v>39.23</v>
      </c>
      <c r="P296" s="14" t="str">
        <f t="shared" si="17"/>
        <v>39.23</v>
      </c>
      <c r="Q296" s="6">
        <f t="shared" si="18"/>
        <v>0.22220783031624816</v>
      </c>
      <c r="R296" s="6">
        <f t="shared" si="19"/>
        <v>0</v>
      </c>
    </row>
    <row r="297" spans="14:18" ht="12.75">
      <c r="N297" s="12">
        <v>-0.47</v>
      </c>
      <c r="O297" s="12">
        <f t="shared" si="16"/>
        <v>39.25</v>
      </c>
      <c r="P297" s="14" t="str">
        <f t="shared" si="17"/>
        <v>39.25</v>
      </c>
      <c r="Q297" s="6">
        <f t="shared" si="18"/>
        <v>0.2232658282661255</v>
      </c>
      <c r="R297" s="6">
        <f t="shared" si="19"/>
        <v>0</v>
      </c>
    </row>
    <row r="298" spans="14:18" ht="12.75">
      <c r="N298" s="12">
        <v>-0.46</v>
      </c>
      <c r="O298" s="12">
        <f t="shared" si="16"/>
        <v>39.26</v>
      </c>
      <c r="P298" s="14" t="str">
        <f t="shared" si="17"/>
        <v>39.26</v>
      </c>
      <c r="Q298" s="6">
        <f t="shared" si="18"/>
        <v>0.22430643189596539</v>
      </c>
      <c r="R298" s="6">
        <f t="shared" si="19"/>
        <v>0</v>
      </c>
    </row>
    <row r="299" spans="14:18" ht="12.75">
      <c r="N299" s="12">
        <v>-0.45</v>
      </c>
      <c r="O299" s="12">
        <f t="shared" si="16"/>
        <v>39.28</v>
      </c>
      <c r="P299" s="14" t="str">
        <f t="shared" si="17"/>
        <v>39.28</v>
      </c>
      <c r="Q299" s="6">
        <f t="shared" si="18"/>
        <v>0.22532935153852998</v>
      </c>
      <c r="R299" s="6">
        <f t="shared" si="19"/>
        <v>0</v>
      </c>
    </row>
    <row r="300" spans="14:18" ht="12.75">
      <c r="N300" s="12">
        <v>-0.44</v>
      </c>
      <c r="O300" s="12">
        <f t="shared" si="16"/>
        <v>39.3</v>
      </c>
      <c r="P300" s="14" t="str">
        <f t="shared" si="17"/>
        <v>39.3</v>
      </c>
      <c r="Q300" s="6">
        <f t="shared" si="18"/>
        <v>0.22633430150818265</v>
      </c>
      <c r="R300" s="6">
        <f t="shared" si="19"/>
        <v>0</v>
      </c>
    </row>
    <row r="301" spans="14:18" ht="12.75">
      <c r="N301" s="12">
        <v>-0.43</v>
      </c>
      <c r="O301" s="12">
        <f t="shared" si="16"/>
        <v>39.31</v>
      </c>
      <c r="P301" s="14" t="str">
        <f t="shared" si="17"/>
        <v>39.31</v>
      </c>
      <c r="Q301" s="6">
        <f t="shared" si="18"/>
        <v>0.22732100023357088</v>
      </c>
      <c r="R301" s="6">
        <f t="shared" si="19"/>
        <v>0</v>
      </c>
    </row>
    <row r="302" spans="14:18" ht="12.75">
      <c r="N302" s="12">
        <v>-0.42</v>
      </c>
      <c r="O302" s="12">
        <f t="shared" si="16"/>
        <v>39.33</v>
      </c>
      <c r="P302" s="14" t="str">
        <f t="shared" si="17"/>
        <v>39.33</v>
      </c>
      <c r="Q302" s="6">
        <f t="shared" si="18"/>
        <v>0.2282891703888462</v>
      </c>
      <c r="R302" s="6">
        <f t="shared" si="19"/>
        <v>0</v>
      </c>
    </row>
    <row r="303" spans="14:18" ht="12.75">
      <c r="N303" s="12">
        <v>-0.41</v>
      </c>
      <c r="O303" s="12">
        <f t="shared" si="16"/>
        <v>39.34</v>
      </c>
      <c r="P303" s="14" t="str">
        <f t="shared" si="17"/>
        <v>39.34</v>
      </c>
      <c r="Q303" s="6">
        <f t="shared" si="18"/>
        <v>0.22923853902333508</v>
      </c>
      <c r="R303" s="6">
        <f t="shared" si="19"/>
        <v>0</v>
      </c>
    </row>
    <row r="304" spans="14:18" ht="12.75">
      <c r="N304" s="12">
        <v>-0.4</v>
      </c>
      <c r="O304" s="12">
        <f t="shared" si="16"/>
        <v>39.36</v>
      </c>
      <c r="P304" s="14" t="str">
        <f t="shared" si="17"/>
        <v>39.36</v>
      </c>
      <c r="Q304" s="6">
        <f t="shared" si="18"/>
        <v>0.23016883768957708</v>
      </c>
      <c r="R304" s="6">
        <f t="shared" si="19"/>
        <v>0</v>
      </c>
    </row>
    <row r="305" spans="14:18" ht="12.75">
      <c r="N305" s="12">
        <v>-0.39</v>
      </c>
      <c r="O305" s="12">
        <f t="shared" si="16"/>
        <v>39.38</v>
      </c>
      <c r="P305" s="14" t="str">
        <f t="shared" si="17"/>
        <v>39.38</v>
      </c>
      <c r="Q305" s="6">
        <f t="shared" si="18"/>
        <v>0.23107980256964522</v>
      </c>
      <c r="R305" s="6">
        <f t="shared" si="19"/>
        <v>0</v>
      </c>
    </row>
    <row r="306" spans="14:18" ht="12.75">
      <c r="N306" s="12">
        <v>-0.38</v>
      </c>
      <c r="O306" s="12">
        <f t="shared" si="16"/>
        <v>39.39</v>
      </c>
      <c r="P306" s="14" t="str">
        <f t="shared" si="17"/>
        <v>39.39</v>
      </c>
      <c r="Q306" s="6">
        <f t="shared" si="18"/>
        <v>0.23197117459966626</v>
      </c>
      <c r="R306" s="6">
        <f t="shared" si="19"/>
        <v>0</v>
      </c>
    </row>
    <row r="307" spans="14:18" ht="12.75">
      <c r="N307" s="12">
        <v>-0.37</v>
      </c>
      <c r="O307" s="12">
        <f t="shared" si="16"/>
        <v>39.41</v>
      </c>
      <c r="P307" s="14" t="str">
        <f t="shared" si="17"/>
        <v>39.41</v>
      </c>
      <c r="Q307" s="6">
        <f t="shared" si="18"/>
        <v>0.23284269959245837</v>
      </c>
      <c r="R307" s="6">
        <f t="shared" si="19"/>
        <v>0</v>
      </c>
    </row>
    <row r="308" spans="14:18" ht="12.75">
      <c r="N308" s="12">
        <v>-0.36</v>
      </c>
      <c r="O308" s="12">
        <f t="shared" si="16"/>
        <v>39.42</v>
      </c>
      <c r="P308" s="14" t="str">
        <f t="shared" si="17"/>
        <v>39.42</v>
      </c>
      <c r="Q308" s="6">
        <f t="shared" si="18"/>
        <v>0.23369412835820524</v>
      </c>
      <c r="R308" s="6">
        <f t="shared" si="19"/>
        <v>0</v>
      </c>
    </row>
    <row r="309" spans="14:18" ht="12.75">
      <c r="N309" s="12">
        <v>-0.35</v>
      </c>
      <c r="O309" s="12">
        <f t="shared" si="16"/>
        <v>39.44</v>
      </c>
      <c r="P309" s="14" t="str">
        <f t="shared" si="17"/>
        <v>39.44</v>
      </c>
      <c r="Q309" s="6">
        <f t="shared" si="18"/>
        <v>0.2345252168230862</v>
      </c>
      <c r="R309" s="6">
        <f t="shared" si="19"/>
        <v>0</v>
      </c>
    </row>
    <row r="310" spans="14:18" ht="12.75">
      <c r="N310" s="12">
        <v>-0.34</v>
      </c>
      <c r="O310" s="12">
        <f t="shared" si="16"/>
        <v>39.46</v>
      </c>
      <c r="P310" s="14" t="str">
        <f t="shared" si="17"/>
        <v>39.46</v>
      </c>
      <c r="Q310" s="6">
        <f t="shared" si="18"/>
        <v>0.2353357261457837</v>
      </c>
      <c r="R310" s="6">
        <f t="shared" si="19"/>
        <v>0</v>
      </c>
    </row>
    <row r="311" spans="14:18" ht="12.75">
      <c r="N311" s="12">
        <v>-0.33</v>
      </c>
      <c r="O311" s="12">
        <f t="shared" si="16"/>
        <v>39.47</v>
      </c>
      <c r="P311" s="14" t="str">
        <f t="shared" si="17"/>
        <v>39.47</v>
      </c>
      <c r="Q311" s="6">
        <f t="shared" si="18"/>
        <v>0.23612542283179036</v>
      </c>
      <c r="R311" s="6">
        <f t="shared" si="19"/>
        <v>0</v>
      </c>
    </row>
    <row r="312" spans="14:18" ht="12.75">
      <c r="N312" s="12">
        <v>-0.32</v>
      </c>
      <c r="O312" s="12">
        <f t="shared" si="16"/>
        <v>39.49</v>
      </c>
      <c r="P312" s="14" t="str">
        <f t="shared" si="17"/>
        <v>39.49</v>
      </c>
      <c r="Q312" s="6">
        <f t="shared" si="18"/>
        <v>0.23689407884543856</v>
      </c>
      <c r="R312" s="6">
        <f t="shared" si="19"/>
        <v>0</v>
      </c>
    </row>
    <row r="313" spans="14:18" ht="12.75">
      <c r="N313" s="12">
        <v>-0.31</v>
      </c>
      <c r="O313" s="12">
        <f t="shared" si="16"/>
        <v>39.5</v>
      </c>
      <c r="P313" s="14" t="str">
        <f t="shared" si="17"/>
        <v>39.5</v>
      </c>
      <c r="Q313" s="6">
        <f t="shared" si="18"/>
        <v>0.23764147171957808</v>
      </c>
      <c r="R313" s="6">
        <f t="shared" si="19"/>
        <v>0</v>
      </c>
    </row>
    <row r="314" spans="14:18" ht="12.75">
      <c r="N314" s="12">
        <v>-0.3</v>
      </c>
      <c r="O314" s="12">
        <f t="shared" si="16"/>
        <v>39.52</v>
      </c>
      <c r="P314" s="14" t="str">
        <f t="shared" si="17"/>
        <v>39.52</v>
      </c>
      <c r="Q314" s="6">
        <f t="shared" si="18"/>
        <v>0.23836738466282759</v>
      </c>
      <c r="R314" s="6">
        <f t="shared" si="19"/>
        <v>0</v>
      </c>
    </row>
    <row r="315" spans="14:18" ht="12.75">
      <c r="N315" s="12">
        <v>-0.29</v>
      </c>
      <c r="O315" s="12">
        <f t="shared" si="16"/>
        <v>39.54</v>
      </c>
      <c r="P315" s="14" t="str">
        <f t="shared" si="17"/>
        <v>39.54</v>
      </c>
      <c r="Q315" s="6">
        <f t="shared" si="18"/>
        <v>0.23907160666432753</v>
      </c>
      <c r="R315" s="6">
        <f t="shared" si="19"/>
        <v>0</v>
      </c>
    </row>
    <row r="316" spans="14:18" ht="12.75">
      <c r="N316" s="12">
        <v>-0.28</v>
      </c>
      <c r="O316" s="12">
        <f t="shared" si="16"/>
        <v>39.55</v>
      </c>
      <c r="P316" s="14" t="str">
        <f t="shared" si="17"/>
        <v>39.55</v>
      </c>
      <c r="Q316" s="6">
        <f t="shared" si="18"/>
        <v>0.2397539325959241</v>
      </c>
      <c r="R316" s="6">
        <f t="shared" si="19"/>
        <v>0</v>
      </c>
    </row>
    <row r="317" spans="14:18" ht="12.75">
      <c r="N317" s="12">
        <v>-0.27</v>
      </c>
      <c r="O317" s="12">
        <f t="shared" si="16"/>
        <v>39.57</v>
      </c>
      <c r="P317" s="14" t="str">
        <f t="shared" si="17"/>
        <v>39.57</v>
      </c>
      <c r="Q317" s="6">
        <f t="shared" si="18"/>
        <v>0.24041416331171425</v>
      </c>
      <c r="R317" s="6">
        <f t="shared" si="19"/>
        <v>0</v>
      </c>
    </row>
    <row r="318" spans="14:18" ht="12.75">
      <c r="N318" s="12">
        <v>-0.26</v>
      </c>
      <c r="O318" s="12">
        <f t="shared" si="16"/>
        <v>39.58</v>
      </c>
      <c r="P318" s="14" t="str">
        <f t="shared" si="17"/>
        <v>39.58</v>
      </c>
      <c r="Q318" s="6">
        <f t="shared" si="18"/>
        <v>0.24105210574488506</v>
      </c>
      <c r="R318" s="6">
        <f t="shared" si="19"/>
        <v>0</v>
      </c>
    </row>
    <row r="319" spans="14:18" ht="12.75">
      <c r="N319" s="12">
        <v>-0.25</v>
      </c>
      <c r="O319" s="12">
        <f t="shared" si="16"/>
        <v>39.6</v>
      </c>
      <c r="P319" s="14" t="str">
        <f t="shared" si="17"/>
        <v>39.6</v>
      </c>
      <c r="Q319" s="6">
        <f t="shared" si="18"/>
        <v>0.2416675730017808</v>
      </c>
      <c r="R319" s="6">
        <f t="shared" si="19"/>
        <v>0</v>
      </c>
    </row>
    <row r="320" spans="14:18" ht="12.75">
      <c r="N320" s="12">
        <v>-0.24</v>
      </c>
      <c r="O320" s="12">
        <f t="shared" si="16"/>
        <v>39.62</v>
      </c>
      <c r="P320" s="14" t="str">
        <f t="shared" si="17"/>
        <v>39.62</v>
      </c>
      <c r="Q320" s="6">
        <f t="shared" si="18"/>
        <v>0.24226038445313386</v>
      </c>
      <c r="R320" s="6">
        <f t="shared" si="19"/>
        <v>0</v>
      </c>
    </row>
    <row r="321" spans="14:18" ht="12.75">
      <c r="N321" s="12">
        <v>-0.23</v>
      </c>
      <c r="O321" s="12">
        <f t="shared" si="16"/>
        <v>39.63</v>
      </c>
      <c r="P321" s="14" t="str">
        <f t="shared" si="17"/>
        <v>39.63</v>
      </c>
      <c r="Q321" s="6">
        <f t="shared" si="18"/>
        <v>0.24283036582239742</v>
      </c>
      <c r="R321" s="6">
        <f t="shared" si="19"/>
        <v>0</v>
      </c>
    </row>
    <row r="322" spans="14:18" ht="12.75">
      <c r="N322" s="12">
        <v>-0.22</v>
      </c>
      <c r="O322" s="12">
        <f t="shared" si="16"/>
        <v>39.65</v>
      </c>
      <c r="P322" s="14" t="str">
        <f t="shared" si="17"/>
        <v>39.65</v>
      </c>
      <c r="Q322" s="6">
        <f t="shared" si="18"/>
        <v>0.243377349271119</v>
      </c>
      <c r="R322" s="6">
        <f t="shared" si="19"/>
        <v>0</v>
      </c>
    </row>
    <row r="323" spans="14:18" ht="12.75">
      <c r="N323" s="12">
        <v>-0.21</v>
      </c>
      <c r="O323" s="12">
        <f t="shared" si="16"/>
        <v>39.66</v>
      </c>
      <c r="P323" s="14" t="str">
        <f t="shared" si="17"/>
        <v>39.66</v>
      </c>
      <c r="Q323" s="6">
        <f t="shared" si="18"/>
        <v>0.24390117348129645</v>
      </c>
      <c r="R323" s="6">
        <f t="shared" si="19"/>
        <v>0</v>
      </c>
    </row>
    <row r="324" spans="14:18" ht="12.75">
      <c r="N324" s="12">
        <v>-0.2</v>
      </c>
      <c r="O324" s="12">
        <f t="shared" si="16"/>
        <v>39.68</v>
      </c>
      <c r="P324" s="14" t="str">
        <f t="shared" si="17"/>
        <v>39.68</v>
      </c>
      <c r="Q324" s="6">
        <f t="shared" si="18"/>
        <v>0.24440168373465992</v>
      </c>
      <c r="R324" s="6">
        <f t="shared" si="19"/>
        <v>0</v>
      </c>
    </row>
    <row r="325" spans="14:18" ht="12.75">
      <c r="N325" s="12">
        <v>-0.19</v>
      </c>
      <c r="O325" s="12">
        <f t="shared" si="16"/>
        <v>39.7</v>
      </c>
      <c r="P325" s="14" t="str">
        <f t="shared" si="17"/>
        <v>39.7</v>
      </c>
      <c r="Q325" s="6">
        <f t="shared" si="18"/>
        <v>0.24487873198882568</v>
      </c>
      <c r="R325" s="6">
        <f t="shared" si="19"/>
        <v>0</v>
      </c>
    </row>
    <row r="326" spans="14:18" ht="12.75">
      <c r="N326" s="12">
        <v>-0.18</v>
      </c>
      <c r="O326" s="12">
        <f t="shared" si="16"/>
        <v>39.71</v>
      </c>
      <c r="P326" s="14" t="str">
        <f t="shared" si="17"/>
        <v>39.71</v>
      </c>
      <c r="Q326" s="6">
        <f t="shared" si="18"/>
        <v>0.24533217695026807</v>
      </c>
      <c r="R326" s="6">
        <f t="shared" si="19"/>
        <v>0</v>
      </c>
    </row>
    <row r="327" spans="14:18" ht="12.75">
      <c r="N327" s="12">
        <v>-0.17</v>
      </c>
      <c r="O327" s="12">
        <f t="shared" si="16"/>
        <v>39.73</v>
      </c>
      <c r="P327" s="14" t="str">
        <f t="shared" si="17"/>
        <v>39.73</v>
      </c>
      <c r="Q327" s="6">
        <f t="shared" si="18"/>
        <v>0.24576188414406075</v>
      </c>
      <c r="R327" s="6">
        <f t="shared" si="19"/>
        <v>0</v>
      </c>
    </row>
    <row r="328" spans="14:18" ht="12.75">
      <c r="N328" s="12">
        <v>-0.16</v>
      </c>
      <c r="O328" s="12">
        <f t="shared" si="16"/>
        <v>39.74</v>
      </c>
      <c r="P328" s="14" t="str">
        <f t="shared" si="17"/>
        <v>39.74</v>
      </c>
      <c r="Q328" s="6">
        <f t="shared" si="18"/>
        <v>0.246167725980338</v>
      </c>
      <c r="R328" s="6">
        <f t="shared" si="19"/>
        <v>0</v>
      </c>
    </row>
    <row r="329" spans="14:18" ht="12.75">
      <c r="N329" s="12">
        <v>-0.15</v>
      </c>
      <c r="O329" s="12">
        <f t="shared" si="16"/>
        <v>39.76</v>
      </c>
      <c r="P329" s="14" t="str">
        <f t="shared" si="17"/>
        <v>39.76</v>
      </c>
      <c r="Q329" s="6">
        <f t="shared" si="18"/>
        <v>0.24654958181743059</v>
      </c>
      <c r="R329" s="6">
        <f t="shared" si="19"/>
        <v>0</v>
      </c>
    </row>
    <row r="330" spans="14:18" ht="12.75">
      <c r="N330" s="12">
        <v>-0.14</v>
      </c>
      <c r="O330" s="12">
        <f t="shared" si="16"/>
        <v>39.78</v>
      </c>
      <c r="P330" s="14" t="str">
        <f t="shared" si="17"/>
        <v>39.78</v>
      </c>
      <c r="Q330" s="6">
        <f t="shared" si="18"/>
        <v>0.24690733802163203</v>
      </c>
      <c r="R330" s="6">
        <f t="shared" si="19"/>
        <v>0</v>
      </c>
    </row>
    <row r="331" spans="14:18" ht="12.75">
      <c r="N331" s="12">
        <v>-0.13</v>
      </c>
      <c r="O331" s="12">
        <f t="shared" si="16"/>
        <v>39.79</v>
      </c>
      <c r="P331" s="14" t="str">
        <f t="shared" si="17"/>
        <v>39.79</v>
      </c>
      <c r="Q331" s="6">
        <f t="shared" si="18"/>
        <v>0.24724088802355462</v>
      </c>
      <c r="R331" s="6">
        <f t="shared" si="19"/>
        <v>0</v>
      </c>
    </row>
    <row r="332" spans="14:18" ht="12.75">
      <c r="N332" s="12">
        <v>-0.12</v>
      </c>
      <c r="O332" s="12">
        <f t="shared" si="16"/>
        <v>39.81</v>
      </c>
      <c r="P332" s="14" t="str">
        <f t="shared" si="17"/>
        <v>39.81</v>
      </c>
      <c r="Q332" s="6">
        <f t="shared" si="18"/>
        <v>0.24755013237103507</v>
      </c>
      <c r="R332" s="6">
        <f t="shared" si="19"/>
        <v>0</v>
      </c>
    </row>
    <row r="333" spans="14:18" ht="12.75">
      <c r="N333" s="12">
        <v>-0.11</v>
      </c>
      <c r="O333" s="12">
        <f t="shared" si="16"/>
        <v>39.82</v>
      </c>
      <c r="P333" s="14" t="str">
        <f t="shared" si="17"/>
        <v>39.82</v>
      </c>
      <c r="Q333" s="6">
        <f t="shared" si="18"/>
        <v>0.24783497877855362</v>
      </c>
      <c r="R333" s="6">
        <f t="shared" si="19"/>
        <v>0</v>
      </c>
    </row>
    <row r="334" spans="14:18" ht="12.75">
      <c r="N334" s="12">
        <v>-0.1</v>
      </c>
      <c r="O334" s="12">
        <f t="shared" si="16"/>
        <v>39.84</v>
      </c>
      <c r="P334" s="14" t="str">
        <f t="shared" si="17"/>
        <v>39.84</v>
      </c>
      <c r="Q334" s="6">
        <f t="shared" si="18"/>
        <v>0.24809534217313237</v>
      </c>
      <c r="R334" s="6">
        <f t="shared" si="19"/>
        <v>0</v>
      </c>
    </row>
    <row r="335" spans="14:18" ht="12.75">
      <c r="N335" s="12">
        <v>-0.09</v>
      </c>
      <c r="O335" s="12">
        <f t="shared" si="16"/>
        <v>39.86</v>
      </c>
      <c r="P335" s="14" t="str">
        <f t="shared" si="17"/>
        <v>39.86</v>
      </c>
      <c r="Q335" s="6">
        <f t="shared" si="18"/>
        <v>0.2483311447366802</v>
      </c>
      <c r="R335" s="6">
        <f t="shared" si="19"/>
        <v>0</v>
      </c>
    </row>
    <row r="336" spans="14:18" ht="12.75">
      <c r="N336" s="12">
        <v>-0.08</v>
      </c>
      <c r="O336" s="12">
        <f t="shared" si="16"/>
        <v>39.87</v>
      </c>
      <c r="P336" s="14" t="str">
        <f t="shared" si="17"/>
        <v>39.87</v>
      </c>
      <c r="Q336" s="6">
        <f t="shared" si="18"/>
        <v>0.24854231594475554</v>
      </c>
      <c r="R336" s="6">
        <f t="shared" si="19"/>
        <v>0</v>
      </c>
    </row>
    <row r="337" spans="14:18" ht="12.75">
      <c r="N337" s="12">
        <v>-0.07</v>
      </c>
      <c r="O337" s="12">
        <f t="shared" si="16"/>
        <v>39.89</v>
      </c>
      <c r="P337" s="14" t="str">
        <f t="shared" si="17"/>
        <v>39.89</v>
      </c>
      <c r="Q337" s="6">
        <f t="shared" si="18"/>
        <v>0.24872879260171937</v>
      </c>
      <c r="R337" s="6">
        <f t="shared" si="19"/>
        <v>0</v>
      </c>
    </row>
    <row r="338" spans="14:18" ht="12.75">
      <c r="N338" s="12">
        <v>-0.06</v>
      </c>
      <c r="O338" s="12">
        <f t="shared" si="16"/>
        <v>39.9</v>
      </c>
      <c r="P338" s="14" t="str">
        <f t="shared" si="17"/>
        <v>39.9</v>
      </c>
      <c r="Q338" s="6">
        <f t="shared" si="18"/>
        <v>0.24889051887225433</v>
      </c>
      <c r="R338" s="6">
        <f t="shared" si="19"/>
        <v>0</v>
      </c>
    </row>
    <row r="339" spans="14:18" ht="12.75">
      <c r="N339" s="12">
        <v>-0.05</v>
      </c>
      <c r="O339" s="12">
        <f t="shared" si="16"/>
        <v>39.92</v>
      </c>
      <c r="P339" s="14" t="str">
        <f t="shared" si="17"/>
        <v>39.92</v>
      </c>
      <c r="Q339" s="6">
        <f t="shared" si="18"/>
        <v>0.24902744630922752</v>
      </c>
      <c r="R339" s="6">
        <f t="shared" si="19"/>
        <v>0</v>
      </c>
    </row>
    <row r="340" spans="14:18" ht="12.75">
      <c r="N340" s="12">
        <v>-0.04</v>
      </c>
      <c r="O340" s="12">
        <f t="shared" si="16"/>
        <v>39.94</v>
      </c>
      <c r="P340" s="14" t="str">
        <f t="shared" si="17"/>
        <v>39.94</v>
      </c>
      <c r="Q340" s="6">
        <f t="shared" si="18"/>
        <v>0.24913953387787813</v>
      </c>
      <c r="R340" s="6">
        <f t="shared" si="19"/>
        <v>0</v>
      </c>
    </row>
    <row r="341" spans="14:18" ht="12.75">
      <c r="N341" s="12">
        <v>-0.03</v>
      </c>
      <c r="O341" s="12">
        <f t="shared" si="16"/>
        <v>39.95</v>
      </c>
      <c r="P341" s="14" t="str">
        <f t="shared" si="17"/>
        <v>39.95</v>
      </c>
      <c r="Q341" s="6">
        <f t="shared" si="18"/>
        <v>0.2492267479763123</v>
      </c>
      <c r="R341" s="6">
        <f t="shared" si="19"/>
        <v>0</v>
      </c>
    </row>
    <row r="342" spans="14:18" ht="12.75">
      <c r="N342" s="12">
        <v>-0.02</v>
      </c>
      <c r="O342" s="12">
        <f t="shared" si="16"/>
        <v>39.97</v>
      </c>
      <c r="P342" s="14" t="str">
        <f t="shared" si="17"/>
        <v>39.97</v>
      </c>
      <c r="Q342" s="6">
        <f t="shared" si="18"/>
        <v>0.24928906245229132</v>
      </c>
      <c r="R342" s="6">
        <f t="shared" si="19"/>
        <v>0</v>
      </c>
    </row>
    <row r="343" spans="14:18" ht="12.75">
      <c r="N343" s="12">
        <v>-0.01</v>
      </c>
      <c r="O343" s="12">
        <f t="shared" si="16"/>
        <v>39.98</v>
      </c>
      <c r="P343" s="14" t="str">
        <f t="shared" si="17"/>
        <v>39.98</v>
      </c>
      <c r="Q343" s="6">
        <f t="shared" si="18"/>
        <v>0.24932645861630134</v>
      </c>
      <c r="R343" s="6">
        <f t="shared" si="19"/>
        <v>0</v>
      </c>
    </row>
    <row r="344" spans="14:18" ht="12.75">
      <c r="N344" s="12">
        <v>0</v>
      </c>
      <c r="O344" s="12">
        <f aca="true" t="shared" si="20" ref="O344:O407">ROUND(N344*$C$4/SQRT($C$6)+$C$5,2)</f>
        <v>40</v>
      </c>
      <c r="P344" s="14" t="str">
        <f aca="true" t="shared" si="21" ref="P344:P407">CONCATENATE(O344)</f>
        <v>40</v>
      </c>
      <c r="Q344" s="6">
        <f aca="true" t="shared" si="22" ref="Q344:Q407">IF(OR(O344&lt;$E$7,O344&gt;$G$7),0,(EXP(-0.5*N344^2))/($C$4*(1/SQRT($C$6))*SQRT(2*PI())))</f>
        <v>0.24933892525089543</v>
      </c>
      <c r="R344" s="6">
        <f aca="true" t="shared" si="23" ref="R344:R407">IF(AND(O344&gt;=$E$7,O344&lt;=$G$7),0,(EXP(-0.5*N344^2))/($C$4*(1/SQRT($C$6))*SQRT(2*PI())))</f>
        <v>0</v>
      </c>
    </row>
    <row r="345" spans="14:18" ht="12.75">
      <c r="N345" s="12">
        <v>0.01</v>
      </c>
      <c r="O345" s="12">
        <f t="shared" si="20"/>
        <v>40.02</v>
      </c>
      <c r="P345" s="14" t="str">
        <f t="shared" si="21"/>
        <v>40.02</v>
      </c>
      <c r="Q345" s="6">
        <f t="shared" si="22"/>
        <v>0.24932645861630134</v>
      </c>
      <c r="R345" s="6">
        <f t="shared" si="23"/>
        <v>0</v>
      </c>
    </row>
    <row r="346" spans="14:18" ht="12.75">
      <c r="N346" s="12">
        <v>0.02</v>
      </c>
      <c r="O346" s="12">
        <f t="shared" si="20"/>
        <v>40.03</v>
      </c>
      <c r="P346" s="14" t="str">
        <f t="shared" si="21"/>
        <v>40.03</v>
      </c>
      <c r="Q346" s="6">
        <f t="shared" si="22"/>
        <v>0.24928906245229132</v>
      </c>
      <c r="R346" s="6">
        <f t="shared" si="23"/>
        <v>0</v>
      </c>
    </row>
    <row r="347" spans="14:18" ht="12.75">
      <c r="N347" s="12">
        <v>0.03</v>
      </c>
      <c r="O347" s="12">
        <f t="shared" si="20"/>
        <v>40.05</v>
      </c>
      <c r="P347" s="14" t="str">
        <f t="shared" si="21"/>
        <v>40.05</v>
      </c>
      <c r="Q347" s="6">
        <f t="shared" si="22"/>
        <v>0.2492267479763123</v>
      </c>
      <c r="R347" s="6">
        <f t="shared" si="23"/>
        <v>0</v>
      </c>
    </row>
    <row r="348" spans="14:18" ht="12.75">
      <c r="N348" s="12">
        <v>0.04</v>
      </c>
      <c r="O348" s="12">
        <f t="shared" si="20"/>
        <v>40.06</v>
      </c>
      <c r="P348" s="14" t="str">
        <f t="shared" si="21"/>
        <v>40.06</v>
      </c>
      <c r="Q348" s="6">
        <f t="shared" si="22"/>
        <v>0.24913953387787813</v>
      </c>
      <c r="R348" s="6">
        <f t="shared" si="23"/>
        <v>0</v>
      </c>
    </row>
    <row r="349" spans="14:18" ht="12.75">
      <c r="N349" s="12">
        <v>0.05</v>
      </c>
      <c r="O349" s="12">
        <f t="shared" si="20"/>
        <v>40.08</v>
      </c>
      <c r="P349" s="14" t="str">
        <f t="shared" si="21"/>
        <v>40.08</v>
      </c>
      <c r="Q349" s="6">
        <f t="shared" si="22"/>
        <v>0.24902744630922752</v>
      </c>
      <c r="R349" s="6">
        <f t="shared" si="23"/>
        <v>0</v>
      </c>
    </row>
    <row r="350" spans="14:18" ht="12.75">
      <c r="N350" s="12">
        <v>0.06</v>
      </c>
      <c r="O350" s="12">
        <f t="shared" si="20"/>
        <v>40.1</v>
      </c>
      <c r="P350" s="14" t="str">
        <f t="shared" si="21"/>
        <v>40.1</v>
      </c>
      <c r="Q350" s="6">
        <f t="shared" si="22"/>
        <v>0.24889051887225433</v>
      </c>
      <c r="R350" s="6">
        <f t="shared" si="23"/>
        <v>0</v>
      </c>
    </row>
    <row r="351" spans="14:18" ht="12.75">
      <c r="N351" s="12">
        <v>0.07</v>
      </c>
      <c r="O351" s="12">
        <f t="shared" si="20"/>
        <v>40.11</v>
      </c>
      <c r="P351" s="14" t="str">
        <f t="shared" si="21"/>
        <v>40.11</v>
      </c>
      <c r="Q351" s="6">
        <f t="shared" si="22"/>
        <v>0.24872879260171937</v>
      </c>
      <c r="R351" s="6">
        <f t="shared" si="23"/>
        <v>0</v>
      </c>
    </row>
    <row r="352" spans="14:18" ht="12.75">
      <c r="N352" s="12">
        <v>0.08</v>
      </c>
      <c r="O352" s="12">
        <f t="shared" si="20"/>
        <v>40.13</v>
      </c>
      <c r="P352" s="14" t="str">
        <f t="shared" si="21"/>
        <v>40.13</v>
      </c>
      <c r="Q352" s="6">
        <f t="shared" si="22"/>
        <v>0.24854231594475554</v>
      </c>
      <c r="R352" s="6">
        <f t="shared" si="23"/>
        <v>0</v>
      </c>
    </row>
    <row r="353" spans="14:18" ht="12.75">
      <c r="N353" s="12">
        <v>0.09</v>
      </c>
      <c r="O353" s="12">
        <f t="shared" si="20"/>
        <v>40.14</v>
      </c>
      <c r="P353" s="14" t="str">
        <f t="shared" si="21"/>
        <v>40.14</v>
      </c>
      <c r="Q353" s="6">
        <f t="shared" si="22"/>
        <v>0.2483311447366802</v>
      </c>
      <c r="R353" s="6">
        <f t="shared" si="23"/>
        <v>0</v>
      </c>
    </row>
    <row r="354" spans="14:18" ht="12.75">
      <c r="N354" s="12">
        <v>0.1</v>
      </c>
      <c r="O354" s="12">
        <f t="shared" si="20"/>
        <v>40.16</v>
      </c>
      <c r="P354" s="14" t="str">
        <f t="shared" si="21"/>
        <v>40.16</v>
      </c>
      <c r="Q354" s="6">
        <f t="shared" si="22"/>
        <v>0.24809534217313237</v>
      </c>
      <c r="R354" s="6">
        <f t="shared" si="23"/>
        <v>0</v>
      </c>
    </row>
    <row r="355" spans="14:18" ht="12.75">
      <c r="N355" s="12">
        <v>0.11</v>
      </c>
      <c r="O355" s="12">
        <f t="shared" si="20"/>
        <v>40.18</v>
      </c>
      <c r="P355" s="14" t="str">
        <f t="shared" si="21"/>
        <v>40.18</v>
      </c>
      <c r="Q355" s="6">
        <f t="shared" si="22"/>
        <v>0.24783497877855362</v>
      </c>
      <c r="R355" s="6">
        <f t="shared" si="23"/>
        <v>0</v>
      </c>
    </row>
    <row r="356" spans="14:18" ht="12.75">
      <c r="N356" s="12">
        <v>0.12</v>
      </c>
      <c r="O356" s="12">
        <f t="shared" si="20"/>
        <v>40.19</v>
      </c>
      <c r="P356" s="14" t="str">
        <f t="shared" si="21"/>
        <v>40.19</v>
      </c>
      <c r="Q356" s="6">
        <f t="shared" si="22"/>
        <v>0.24755013237103507</v>
      </c>
      <c r="R356" s="6">
        <f t="shared" si="23"/>
        <v>0</v>
      </c>
    </row>
    <row r="357" spans="14:18" ht="12.75">
      <c r="N357" s="12">
        <v>0.13</v>
      </c>
      <c r="O357" s="12">
        <f t="shared" si="20"/>
        <v>40.21</v>
      </c>
      <c r="P357" s="14" t="str">
        <f t="shared" si="21"/>
        <v>40.21</v>
      </c>
      <c r="Q357" s="6">
        <f t="shared" si="22"/>
        <v>0.24724088802355462</v>
      </c>
      <c r="R357" s="6">
        <f t="shared" si="23"/>
        <v>0</v>
      </c>
    </row>
    <row r="358" spans="14:18" ht="12.75">
      <c r="N358" s="12">
        <v>0.14</v>
      </c>
      <c r="O358" s="12">
        <f t="shared" si="20"/>
        <v>40.22</v>
      </c>
      <c r="P358" s="14" t="str">
        <f t="shared" si="21"/>
        <v>40.22</v>
      </c>
      <c r="Q358" s="6">
        <f t="shared" si="22"/>
        <v>0.24690733802163203</v>
      </c>
      <c r="R358" s="6">
        <f t="shared" si="23"/>
        <v>0</v>
      </c>
    </row>
    <row r="359" spans="14:18" ht="12.75">
      <c r="N359" s="12">
        <v>0.15</v>
      </c>
      <c r="O359" s="12">
        <f t="shared" si="20"/>
        <v>40.24</v>
      </c>
      <c r="P359" s="14" t="str">
        <f t="shared" si="21"/>
        <v>40.24</v>
      </c>
      <c r="Q359" s="6">
        <f t="shared" si="22"/>
        <v>0.24654958181743059</v>
      </c>
      <c r="R359" s="6">
        <f t="shared" si="23"/>
        <v>0</v>
      </c>
    </row>
    <row r="360" spans="14:18" ht="12.75">
      <c r="N360" s="12">
        <v>0.16</v>
      </c>
      <c r="O360" s="12">
        <f t="shared" si="20"/>
        <v>40.26</v>
      </c>
      <c r="P360" s="14" t="str">
        <f t="shared" si="21"/>
        <v>40.26</v>
      </c>
      <c r="Q360" s="6">
        <f t="shared" si="22"/>
        <v>0.246167725980338</v>
      </c>
      <c r="R360" s="6">
        <f t="shared" si="23"/>
        <v>0</v>
      </c>
    </row>
    <row r="361" spans="14:18" ht="12.75">
      <c r="N361" s="12">
        <v>0.17</v>
      </c>
      <c r="O361" s="12">
        <f t="shared" si="20"/>
        <v>40.27</v>
      </c>
      <c r="P361" s="14" t="str">
        <f t="shared" si="21"/>
        <v>40.27</v>
      </c>
      <c r="Q361" s="6">
        <f t="shared" si="22"/>
        <v>0.24576188414406075</v>
      </c>
      <c r="R361" s="6">
        <f t="shared" si="23"/>
        <v>0</v>
      </c>
    </row>
    <row r="362" spans="14:18" ht="12.75">
      <c r="N362" s="12">
        <v>0.18</v>
      </c>
      <c r="O362" s="12">
        <f t="shared" si="20"/>
        <v>40.29</v>
      </c>
      <c r="P362" s="14" t="str">
        <f t="shared" si="21"/>
        <v>40.29</v>
      </c>
      <c r="Q362" s="6">
        <f t="shared" si="22"/>
        <v>0.24533217695026807</v>
      </c>
      <c r="R362" s="6">
        <f t="shared" si="23"/>
        <v>0</v>
      </c>
    </row>
    <row r="363" spans="14:18" ht="12.75">
      <c r="N363" s="12">
        <v>0.19</v>
      </c>
      <c r="O363" s="12">
        <f t="shared" si="20"/>
        <v>40.3</v>
      </c>
      <c r="P363" s="14" t="str">
        <f t="shared" si="21"/>
        <v>40.3</v>
      </c>
      <c r="Q363" s="6">
        <f t="shared" si="22"/>
        <v>0.24487873198882568</v>
      </c>
      <c r="R363" s="6">
        <f t="shared" si="23"/>
        <v>0</v>
      </c>
    </row>
    <row r="364" spans="14:18" ht="12.75">
      <c r="N364" s="12">
        <v>0.2</v>
      </c>
      <c r="O364" s="12">
        <f t="shared" si="20"/>
        <v>40.32</v>
      </c>
      <c r="P364" s="14" t="str">
        <f t="shared" si="21"/>
        <v>40.32</v>
      </c>
      <c r="Q364" s="6">
        <f t="shared" si="22"/>
        <v>0.24440168373465992</v>
      </c>
      <c r="R364" s="6">
        <f t="shared" si="23"/>
        <v>0</v>
      </c>
    </row>
    <row r="365" spans="14:18" ht="12.75">
      <c r="N365" s="12">
        <v>0.21</v>
      </c>
      <c r="O365" s="12">
        <f t="shared" si="20"/>
        <v>40.34</v>
      </c>
      <c r="P365" s="14" t="str">
        <f t="shared" si="21"/>
        <v>40.34</v>
      </c>
      <c r="Q365" s="6">
        <f t="shared" si="22"/>
        <v>0.24390117348129645</v>
      </c>
      <c r="R365" s="6">
        <f t="shared" si="23"/>
        <v>0</v>
      </c>
    </row>
    <row r="366" spans="14:18" ht="12.75">
      <c r="N366" s="12">
        <v>0.22</v>
      </c>
      <c r="O366" s="12">
        <f t="shared" si="20"/>
        <v>40.35</v>
      </c>
      <c r="P366" s="14" t="str">
        <f t="shared" si="21"/>
        <v>40.35</v>
      </c>
      <c r="Q366" s="6">
        <f t="shared" si="22"/>
        <v>0.243377349271119</v>
      </c>
      <c r="R366" s="6">
        <f t="shared" si="23"/>
        <v>0</v>
      </c>
    </row>
    <row r="367" spans="14:18" ht="12.75">
      <c r="N367" s="12">
        <v>0.23</v>
      </c>
      <c r="O367" s="12">
        <f t="shared" si="20"/>
        <v>40.37</v>
      </c>
      <c r="P367" s="14" t="str">
        <f t="shared" si="21"/>
        <v>40.37</v>
      </c>
      <c r="Q367" s="6">
        <f t="shared" si="22"/>
        <v>0.24283036582239742</v>
      </c>
      <c r="R367" s="6">
        <f t="shared" si="23"/>
        <v>0</v>
      </c>
    </row>
    <row r="368" spans="14:18" ht="12.75">
      <c r="N368" s="12">
        <v>0.24</v>
      </c>
      <c r="O368" s="12">
        <f t="shared" si="20"/>
        <v>40.38</v>
      </c>
      <c r="P368" s="14" t="str">
        <f t="shared" si="21"/>
        <v>40.38</v>
      </c>
      <c r="Q368" s="6">
        <f t="shared" si="22"/>
        <v>0.24226038445313386</v>
      </c>
      <c r="R368" s="6">
        <f t="shared" si="23"/>
        <v>0</v>
      </c>
    </row>
    <row r="369" spans="14:18" ht="12.75">
      <c r="N369" s="12">
        <v>0.25</v>
      </c>
      <c r="O369" s="12">
        <f t="shared" si="20"/>
        <v>40.4</v>
      </c>
      <c r="P369" s="14" t="str">
        <f t="shared" si="21"/>
        <v>40.4</v>
      </c>
      <c r="Q369" s="6">
        <f t="shared" si="22"/>
        <v>0.2416675730017808</v>
      </c>
      <c r="R369" s="6">
        <f t="shared" si="23"/>
        <v>0</v>
      </c>
    </row>
    <row r="370" spans="14:18" ht="12.75">
      <c r="N370" s="12">
        <v>0.26</v>
      </c>
      <c r="O370" s="12">
        <f t="shared" si="20"/>
        <v>40.42</v>
      </c>
      <c r="P370" s="14" t="str">
        <f t="shared" si="21"/>
        <v>40.42</v>
      </c>
      <c r="Q370" s="6">
        <f t="shared" si="22"/>
        <v>0.24105210574488506</v>
      </c>
      <c r="R370" s="6">
        <f t="shared" si="23"/>
        <v>0</v>
      </c>
    </row>
    <row r="371" spans="14:18" ht="12.75">
      <c r="N371" s="12">
        <v>0.27</v>
      </c>
      <c r="O371" s="12">
        <f t="shared" si="20"/>
        <v>40.43</v>
      </c>
      <c r="P371" s="14" t="str">
        <f t="shared" si="21"/>
        <v>40.43</v>
      </c>
      <c r="Q371" s="6">
        <f t="shared" si="22"/>
        <v>0.24041416331171425</v>
      </c>
      <c r="R371" s="6">
        <f t="shared" si="23"/>
        <v>0</v>
      </c>
    </row>
    <row r="372" spans="14:18" ht="12.75">
      <c r="N372" s="12">
        <v>0.28</v>
      </c>
      <c r="O372" s="12">
        <f t="shared" si="20"/>
        <v>40.45</v>
      </c>
      <c r="P372" s="14" t="str">
        <f t="shared" si="21"/>
        <v>40.45</v>
      </c>
      <c r="Q372" s="6">
        <f t="shared" si="22"/>
        <v>0.2397539325959241</v>
      </c>
      <c r="R372" s="6">
        <f t="shared" si="23"/>
        <v>0</v>
      </c>
    </row>
    <row r="373" spans="14:18" ht="12.75">
      <c r="N373" s="12">
        <v>0.29</v>
      </c>
      <c r="O373" s="12">
        <f t="shared" si="20"/>
        <v>40.46</v>
      </c>
      <c r="P373" s="14" t="str">
        <f t="shared" si="21"/>
        <v>40.46</v>
      </c>
      <c r="Q373" s="6">
        <f t="shared" si="22"/>
        <v>0.23907160666432753</v>
      </c>
      <c r="R373" s="6">
        <f t="shared" si="23"/>
        <v>0</v>
      </c>
    </row>
    <row r="374" spans="14:18" ht="12.75">
      <c r="N374" s="12">
        <v>0.3</v>
      </c>
      <c r="O374" s="12">
        <f t="shared" si="20"/>
        <v>40.48</v>
      </c>
      <c r="P374" s="14" t="str">
        <f t="shared" si="21"/>
        <v>40.48</v>
      </c>
      <c r="Q374" s="6">
        <f t="shared" si="22"/>
        <v>0.23836738466282759</v>
      </c>
      <c r="R374" s="6">
        <f t="shared" si="23"/>
        <v>0</v>
      </c>
    </row>
    <row r="375" spans="14:18" ht="12.75">
      <c r="N375" s="12">
        <v>0.31</v>
      </c>
      <c r="O375" s="12">
        <f t="shared" si="20"/>
        <v>40.5</v>
      </c>
      <c r="P375" s="14" t="str">
        <f t="shared" si="21"/>
        <v>40.5</v>
      </c>
      <c r="Q375" s="6">
        <f t="shared" si="22"/>
        <v>0.23764147171957808</v>
      </c>
      <c r="R375" s="6">
        <f t="shared" si="23"/>
        <v>0</v>
      </c>
    </row>
    <row r="376" spans="14:18" ht="12.75">
      <c r="N376" s="12">
        <v>0.32</v>
      </c>
      <c r="O376" s="12">
        <f t="shared" si="20"/>
        <v>40.51</v>
      </c>
      <c r="P376" s="14" t="str">
        <f t="shared" si="21"/>
        <v>40.51</v>
      </c>
      <c r="Q376" s="6">
        <f t="shared" si="22"/>
        <v>0.23689407884543856</v>
      </c>
      <c r="R376" s="6">
        <f t="shared" si="23"/>
        <v>0</v>
      </c>
    </row>
    <row r="377" spans="14:18" ht="12.75">
      <c r="N377" s="12">
        <v>0.33</v>
      </c>
      <c r="O377" s="12">
        <f t="shared" si="20"/>
        <v>40.53</v>
      </c>
      <c r="P377" s="14" t="str">
        <f t="shared" si="21"/>
        <v>40.53</v>
      </c>
      <c r="Q377" s="6">
        <f t="shared" si="22"/>
        <v>0.23612542283179036</v>
      </c>
      <c r="R377" s="6">
        <f t="shared" si="23"/>
        <v>0</v>
      </c>
    </row>
    <row r="378" spans="14:18" ht="12.75">
      <c r="N378" s="12">
        <v>0.34</v>
      </c>
      <c r="O378" s="12">
        <f t="shared" si="20"/>
        <v>40.54</v>
      </c>
      <c r="P378" s="14" t="str">
        <f t="shared" si="21"/>
        <v>40.54</v>
      </c>
      <c r="Q378" s="6">
        <f t="shared" si="22"/>
        <v>0.2353357261457837</v>
      </c>
      <c r="R378" s="6">
        <f t="shared" si="23"/>
        <v>0</v>
      </c>
    </row>
    <row r="379" spans="14:18" ht="12.75">
      <c r="N379" s="12">
        <v>0.35</v>
      </c>
      <c r="O379" s="12">
        <f t="shared" si="20"/>
        <v>40.56</v>
      </c>
      <c r="P379" s="14" t="str">
        <f t="shared" si="21"/>
        <v>40.56</v>
      </c>
      <c r="Q379" s="6">
        <f t="shared" si="22"/>
        <v>0.2345252168230862</v>
      </c>
      <c r="R379" s="6">
        <f t="shared" si="23"/>
        <v>0</v>
      </c>
    </row>
    <row r="380" spans="14:18" ht="12.75">
      <c r="N380" s="12">
        <v>0.36</v>
      </c>
      <c r="O380" s="12">
        <f t="shared" si="20"/>
        <v>40.58</v>
      </c>
      <c r="P380" s="14" t="str">
        <f t="shared" si="21"/>
        <v>40.58</v>
      </c>
      <c r="Q380" s="6">
        <f t="shared" si="22"/>
        <v>0.23369412835820524</v>
      </c>
      <c r="R380" s="6">
        <f t="shared" si="23"/>
        <v>0</v>
      </c>
    </row>
    <row r="381" spans="14:18" ht="12.75">
      <c r="N381" s="12">
        <v>0.37</v>
      </c>
      <c r="O381" s="12">
        <f t="shared" si="20"/>
        <v>40.59</v>
      </c>
      <c r="P381" s="14" t="str">
        <f t="shared" si="21"/>
        <v>40.59</v>
      </c>
      <c r="Q381" s="6">
        <f t="shared" si="22"/>
        <v>0.23284269959245837</v>
      </c>
      <c r="R381" s="6">
        <f t="shared" si="23"/>
        <v>0</v>
      </c>
    </row>
    <row r="382" spans="14:18" ht="12.75">
      <c r="N382" s="12">
        <v>0.38</v>
      </c>
      <c r="O382" s="12">
        <f t="shared" si="20"/>
        <v>40.61</v>
      </c>
      <c r="P382" s="14" t="str">
        <f t="shared" si="21"/>
        <v>40.61</v>
      </c>
      <c r="Q382" s="6">
        <f t="shared" si="22"/>
        <v>0.23197117459966626</v>
      </c>
      <c r="R382" s="6">
        <f t="shared" si="23"/>
        <v>0</v>
      </c>
    </row>
    <row r="383" spans="14:18" ht="12.75">
      <c r="N383" s="12">
        <v>0.39</v>
      </c>
      <c r="O383" s="12">
        <f t="shared" si="20"/>
        <v>40.62</v>
      </c>
      <c r="P383" s="14" t="str">
        <f t="shared" si="21"/>
        <v>40.62</v>
      </c>
      <c r="Q383" s="6">
        <f t="shared" si="22"/>
        <v>0.23107980256964522</v>
      </c>
      <c r="R383" s="6">
        <f t="shared" si="23"/>
        <v>0</v>
      </c>
    </row>
    <row r="384" spans="14:18" ht="12.75">
      <c r="N384" s="12">
        <v>0.4</v>
      </c>
      <c r="O384" s="12">
        <f t="shared" si="20"/>
        <v>40.64</v>
      </c>
      <c r="P384" s="14" t="str">
        <f t="shared" si="21"/>
        <v>40.64</v>
      </c>
      <c r="Q384" s="6">
        <f t="shared" si="22"/>
        <v>0.23016883768957708</v>
      </c>
      <c r="R384" s="6">
        <f t="shared" si="23"/>
        <v>0</v>
      </c>
    </row>
    <row r="385" spans="14:18" ht="12.75">
      <c r="N385" s="12">
        <v>0.41</v>
      </c>
      <c r="O385" s="12">
        <f t="shared" si="20"/>
        <v>40.66</v>
      </c>
      <c r="P385" s="14" t="str">
        <f t="shared" si="21"/>
        <v>40.66</v>
      </c>
      <c r="Q385" s="6">
        <f t="shared" si="22"/>
        <v>0.22923853902333508</v>
      </c>
      <c r="R385" s="6">
        <f t="shared" si="23"/>
        <v>0</v>
      </c>
    </row>
    <row r="386" spans="14:18" ht="12.75">
      <c r="N386" s="12">
        <v>0.42</v>
      </c>
      <c r="O386" s="12">
        <f t="shared" si="20"/>
        <v>40.67</v>
      </c>
      <c r="P386" s="14" t="str">
        <f t="shared" si="21"/>
        <v>40.67</v>
      </c>
      <c r="Q386" s="6">
        <f t="shared" si="22"/>
        <v>0.2282891703888462</v>
      </c>
      <c r="R386" s="6">
        <f t="shared" si="23"/>
        <v>0</v>
      </c>
    </row>
    <row r="387" spans="14:18" ht="12.75">
      <c r="N387" s="12">
        <v>0.43</v>
      </c>
      <c r="O387" s="12">
        <f t="shared" si="20"/>
        <v>40.69</v>
      </c>
      <c r="P387" s="14" t="str">
        <f t="shared" si="21"/>
        <v>40.69</v>
      </c>
      <c r="Q387" s="6">
        <f t="shared" si="22"/>
        <v>0.22732100023357088</v>
      </c>
      <c r="R387" s="6">
        <f t="shared" si="23"/>
        <v>0</v>
      </c>
    </row>
    <row r="388" spans="14:18" ht="12.75">
      <c r="N388" s="12">
        <v>0.44</v>
      </c>
      <c r="O388" s="12">
        <f t="shared" si="20"/>
        <v>40.7</v>
      </c>
      <c r="P388" s="14" t="str">
        <f t="shared" si="21"/>
        <v>40.7</v>
      </c>
      <c r="Q388" s="6">
        <f t="shared" si="22"/>
        <v>0.22633430150818265</v>
      </c>
      <c r="R388" s="6">
        <f t="shared" si="23"/>
        <v>0</v>
      </c>
    </row>
    <row r="389" spans="14:18" ht="12.75">
      <c r="N389" s="12">
        <v>0.45</v>
      </c>
      <c r="O389" s="12">
        <f t="shared" si="20"/>
        <v>40.72</v>
      </c>
      <c r="P389" s="14" t="str">
        <f t="shared" si="21"/>
        <v>40.72</v>
      </c>
      <c r="Q389" s="6">
        <f t="shared" si="22"/>
        <v>0.22532935153852998</v>
      </c>
      <c r="R389" s="6">
        <f t="shared" si="23"/>
        <v>0</v>
      </c>
    </row>
    <row r="390" spans="14:18" ht="12.75">
      <c r="N390" s="12">
        <v>0.46</v>
      </c>
      <c r="O390" s="12">
        <f t="shared" si="20"/>
        <v>40.74</v>
      </c>
      <c r="P390" s="14" t="str">
        <f t="shared" si="21"/>
        <v>40.74</v>
      </c>
      <c r="Q390" s="6">
        <f t="shared" si="22"/>
        <v>0.22430643189596539</v>
      </c>
      <c r="R390" s="6">
        <f t="shared" si="23"/>
        <v>0</v>
      </c>
    </row>
    <row r="391" spans="14:18" ht="12.75">
      <c r="N391" s="12">
        <v>0.47</v>
      </c>
      <c r="O391" s="12">
        <f t="shared" si="20"/>
        <v>40.75</v>
      </c>
      <c r="P391" s="14" t="str">
        <f t="shared" si="21"/>
        <v>40.75</v>
      </c>
      <c r="Q391" s="6">
        <f t="shared" si="22"/>
        <v>0.2232658282661255</v>
      </c>
      <c r="R391" s="6">
        <f t="shared" si="23"/>
        <v>0</v>
      </c>
    </row>
    <row r="392" spans="14:18" ht="12.75">
      <c r="N392" s="12">
        <v>0.48</v>
      </c>
      <c r="O392" s="12">
        <f t="shared" si="20"/>
        <v>40.77</v>
      </c>
      <c r="P392" s="14" t="str">
        <f t="shared" si="21"/>
        <v>40.77</v>
      </c>
      <c r="Q392" s="6">
        <f t="shared" si="22"/>
        <v>0.22220783031624816</v>
      </c>
      <c r="R392" s="6">
        <f t="shared" si="23"/>
        <v>0</v>
      </c>
    </row>
    <row r="393" spans="14:18" ht="12.75">
      <c r="N393" s="12">
        <v>0.49</v>
      </c>
      <c r="O393" s="12">
        <f t="shared" si="20"/>
        <v>40.78</v>
      </c>
      <c r="P393" s="14" t="str">
        <f t="shared" si="21"/>
        <v>40.78</v>
      </c>
      <c r="Q393" s="6">
        <f t="shared" si="22"/>
        <v>0.22113273156111232</v>
      </c>
      <c r="R393" s="6">
        <f t="shared" si="23"/>
        <v>0</v>
      </c>
    </row>
    <row r="394" spans="14:18" ht="12.75">
      <c r="N394" s="12">
        <v>0.5</v>
      </c>
      <c r="O394" s="12">
        <f t="shared" si="20"/>
        <v>40.8</v>
      </c>
      <c r="P394" s="14" t="str">
        <f t="shared" si="21"/>
        <v>40.8</v>
      </c>
      <c r="Q394" s="6">
        <f t="shared" si="22"/>
        <v>0.2200408292276872</v>
      </c>
      <c r="R394" s="6">
        <f t="shared" si="23"/>
        <v>0</v>
      </c>
    </row>
    <row r="395" spans="14:18" ht="12.75">
      <c r="N395" s="12">
        <v>0.51</v>
      </c>
      <c r="O395" s="12">
        <f t="shared" si="20"/>
        <v>40.82</v>
      </c>
      <c r="P395" s="14" t="str">
        <f t="shared" si="21"/>
        <v>40.82</v>
      </c>
      <c r="Q395" s="6">
        <f t="shared" si="22"/>
        <v>0.21893242411857863</v>
      </c>
      <c r="R395" s="6">
        <f t="shared" si="23"/>
        <v>0</v>
      </c>
    </row>
    <row r="396" spans="14:18" ht="12.75">
      <c r="N396" s="12">
        <v>0.52</v>
      </c>
      <c r="O396" s="12">
        <f t="shared" si="20"/>
        <v>40.83</v>
      </c>
      <c r="P396" s="14" t="str">
        <f t="shared" si="21"/>
        <v>40.83</v>
      </c>
      <c r="Q396" s="6">
        <f t="shared" si="22"/>
        <v>0.21780782047435907</v>
      </c>
      <c r="R396" s="6">
        <f t="shared" si="23"/>
        <v>0</v>
      </c>
    </row>
    <row r="397" spans="14:18" ht="12.75">
      <c r="N397" s="12">
        <v>0.53</v>
      </c>
      <c r="O397" s="12">
        <f t="shared" si="20"/>
        <v>40.85</v>
      </c>
      <c r="P397" s="14" t="str">
        <f t="shared" si="21"/>
        <v>40.85</v>
      </c>
      <c r="Q397" s="6">
        <f t="shared" si="22"/>
        <v>0.21666732583486978</v>
      </c>
      <c r="R397" s="6">
        <f t="shared" si="23"/>
        <v>0</v>
      </c>
    </row>
    <row r="398" spans="14:18" ht="12.75">
      <c r="N398" s="12">
        <v>0.54</v>
      </c>
      <c r="O398" s="12">
        <f t="shared" si="20"/>
        <v>40.86</v>
      </c>
      <c r="P398" s="14" t="str">
        <f t="shared" si="21"/>
        <v>40.86</v>
      </c>
      <c r="Q398" s="6">
        <f t="shared" si="22"/>
        <v>0.21551125089958334</v>
      </c>
      <c r="R398" s="6">
        <f t="shared" si="23"/>
        <v>0</v>
      </c>
    </row>
    <row r="399" spans="14:18" ht="12.75">
      <c r="N399" s="12">
        <v>0.55</v>
      </c>
      <c r="O399" s="12">
        <f t="shared" si="20"/>
        <v>40.88</v>
      </c>
      <c r="P399" s="14" t="str">
        <f t="shared" si="21"/>
        <v>40.88</v>
      </c>
      <c r="Q399" s="6">
        <f t="shared" si="22"/>
        <v>0.21433990938711492</v>
      </c>
      <c r="R399" s="6">
        <f t="shared" si="23"/>
        <v>0</v>
      </c>
    </row>
    <row r="400" spans="14:18" ht="12.75">
      <c r="N400" s="12">
        <v>0.56</v>
      </c>
      <c r="O400" s="12">
        <f t="shared" si="20"/>
        <v>40.9</v>
      </c>
      <c r="P400" s="14" t="str">
        <f t="shared" si="21"/>
        <v>40.9</v>
      </c>
      <c r="Q400" s="6">
        <f t="shared" si="22"/>
        <v>0.21315361789397036</v>
      </c>
      <c r="R400" s="6">
        <f t="shared" si="23"/>
        <v>0</v>
      </c>
    </row>
    <row r="401" spans="14:18" ht="12.75">
      <c r="N401" s="12">
        <v>0.57</v>
      </c>
      <c r="O401" s="12">
        <f t="shared" si="20"/>
        <v>40.91</v>
      </c>
      <c r="P401" s="14" t="str">
        <f t="shared" si="21"/>
        <v>40.91</v>
      </c>
      <c r="Q401" s="6">
        <f t="shared" si="22"/>
        <v>0.21195269575262013</v>
      </c>
      <c r="R401" s="6">
        <f t="shared" si="23"/>
        <v>0</v>
      </c>
    </row>
    <row r="402" spans="14:18" ht="12.75">
      <c r="N402" s="12">
        <v>0.58</v>
      </c>
      <c r="O402" s="12">
        <f t="shared" si="20"/>
        <v>40.93</v>
      </c>
      <c r="P402" s="14" t="str">
        <f t="shared" si="21"/>
        <v>40.93</v>
      </c>
      <c r="Q402" s="6">
        <f t="shared" si="22"/>
        <v>0.21073746488898787</v>
      </c>
      <c r="R402" s="6">
        <f t="shared" si="23"/>
        <v>0</v>
      </c>
    </row>
    <row r="403" spans="14:18" ht="12.75">
      <c r="N403" s="12">
        <v>0.59</v>
      </c>
      <c r="O403" s="12">
        <f t="shared" si="20"/>
        <v>40.94</v>
      </c>
      <c r="P403" s="14" t="str">
        <f t="shared" si="21"/>
        <v>40.94</v>
      </c>
      <c r="Q403" s="6">
        <f t="shared" si="22"/>
        <v>0.20950824967944132</v>
      </c>
      <c r="R403" s="6">
        <f t="shared" si="23"/>
        <v>0</v>
      </c>
    </row>
    <row r="404" spans="14:18" ht="12.75">
      <c r="N404" s="12">
        <v>0.6</v>
      </c>
      <c r="O404" s="12">
        <f t="shared" si="20"/>
        <v>40.96</v>
      </c>
      <c r="P404" s="14" t="str">
        <f t="shared" si="21"/>
        <v>40.96</v>
      </c>
      <c r="Q404" s="6">
        <f t="shared" si="22"/>
        <v>0.20826537680737478</v>
      </c>
      <c r="R404" s="6">
        <f t="shared" si="23"/>
        <v>0</v>
      </c>
    </row>
    <row r="405" spans="14:18" ht="12.75">
      <c r="N405" s="12">
        <v>0.61</v>
      </c>
      <c r="O405" s="12">
        <f t="shared" si="20"/>
        <v>40.98</v>
      </c>
      <c r="P405" s="14" t="str">
        <f t="shared" si="21"/>
        <v>40.98</v>
      </c>
      <c r="Q405" s="6">
        <f t="shared" si="22"/>
        <v>0.20700917511947062</v>
      </c>
      <c r="R405" s="6">
        <f t="shared" si="23"/>
        <v>0</v>
      </c>
    </row>
    <row r="406" spans="14:18" ht="12.75">
      <c r="N406" s="12">
        <v>0.62</v>
      </c>
      <c r="O406" s="12">
        <f t="shared" si="20"/>
        <v>40.99</v>
      </c>
      <c r="P406" s="14" t="str">
        <f t="shared" si="21"/>
        <v>40.99</v>
      </c>
      <c r="Q406" s="6">
        <f t="shared" si="22"/>
        <v>0.20573997548172798</v>
      </c>
      <c r="R406" s="6">
        <f t="shared" si="23"/>
        <v>0</v>
      </c>
    </row>
    <row r="407" spans="14:18" ht="12.75">
      <c r="N407" s="12">
        <v>0.63</v>
      </c>
      <c r="O407" s="12">
        <f t="shared" si="20"/>
        <v>41.01</v>
      </c>
      <c r="P407" s="14" t="str">
        <f t="shared" si="21"/>
        <v>41.01</v>
      </c>
      <c r="Q407" s="6">
        <f t="shared" si="22"/>
        <v>0.20445811063534655</v>
      </c>
      <c r="R407" s="6">
        <f t="shared" si="23"/>
        <v>0</v>
      </c>
    </row>
    <row r="408" spans="14:18" ht="12.75">
      <c r="N408" s="12">
        <v>0.64</v>
      </c>
      <c r="O408" s="12">
        <f aca="true" t="shared" si="24" ref="O408:O471">ROUND(N408*$C$4/SQRT($C$6)+$C$5,2)</f>
        <v>41.02</v>
      </c>
      <c r="P408" s="14" t="str">
        <f aca="true" t="shared" si="25" ref="P408:P471">CONCATENATE(O408)</f>
        <v>41.02</v>
      </c>
      <c r="Q408" s="6">
        <f aca="true" t="shared" si="26" ref="Q408:Q471">IF(OR(O408&lt;$E$7,O408&gt;$G$7),0,(EXP(-0.5*N408^2))/($C$4*(1/SQRT($C$6))*SQRT(2*PI())))</f>
        <v>0.20316391505255135</v>
      </c>
      <c r="R408" s="6">
        <f aca="true" t="shared" si="27" ref="R408:R471">IF(AND(O408&gt;=$E$7,O408&lt;=$G$7),0,(EXP(-0.5*N408^2))/($C$4*(1/SQRT($C$6))*SQRT(2*PI())))</f>
        <v>0</v>
      </c>
    </row>
    <row r="409" spans="14:18" ht="12.75">
      <c r="N409" s="12">
        <v>0.65</v>
      </c>
      <c r="O409" s="12">
        <f t="shared" si="24"/>
        <v>41.04</v>
      </c>
      <c r="P409" s="14" t="str">
        <f t="shared" si="25"/>
        <v>41.04</v>
      </c>
      <c r="Q409" s="6">
        <f t="shared" si="26"/>
        <v>0.20185772479244643</v>
      </c>
      <c r="R409" s="6">
        <f t="shared" si="27"/>
        <v>0</v>
      </c>
    </row>
    <row r="410" spans="14:18" ht="12.75">
      <c r="N410" s="12">
        <v>0.66</v>
      </c>
      <c r="O410" s="12">
        <f t="shared" si="24"/>
        <v>41.06</v>
      </c>
      <c r="P410" s="14" t="str">
        <f t="shared" si="25"/>
        <v>41.06</v>
      </c>
      <c r="Q410" s="6">
        <f t="shared" si="26"/>
        <v>0.2005398773569828</v>
      </c>
      <c r="R410" s="6">
        <f t="shared" si="27"/>
        <v>0</v>
      </c>
    </row>
    <row r="411" spans="14:18" ht="12.75">
      <c r="N411" s="12">
        <v>0.67</v>
      </c>
      <c r="O411" s="12">
        <f t="shared" si="24"/>
        <v>41.07</v>
      </c>
      <c r="P411" s="14" t="str">
        <f t="shared" si="25"/>
        <v>41.07</v>
      </c>
      <c r="Q411" s="6">
        <f t="shared" si="26"/>
        <v>0.19921071154712594</v>
      </c>
      <c r="R411" s="6">
        <f t="shared" si="27"/>
        <v>0</v>
      </c>
    </row>
    <row r="412" spans="14:18" ht="12.75">
      <c r="N412" s="12">
        <v>0.68</v>
      </c>
      <c r="O412" s="12">
        <f t="shared" si="24"/>
        <v>41.09</v>
      </c>
      <c r="P412" s="14" t="str">
        <f t="shared" si="25"/>
        <v>41.09</v>
      </c>
      <c r="Q412" s="6">
        <f t="shared" si="26"/>
        <v>0.197870567319308</v>
      </c>
      <c r="R412" s="6">
        <f t="shared" si="27"/>
        <v>0</v>
      </c>
    </row>
    <row r="413" spans="14:18" ht="12.75">
      <c r="N413" s="12">
        <v>0.69</v>
      </c>
      <c r="O413" s="12">
        <f t="shared" si="24"/>
        <v>41.1</v>
      </c>
      <c r="P413" s="14" t="str">
        <f t="shared" si="25"/>
        <v>41.1</v>
      </c>
      <c r="Q413" s="6">
        <f t="shared" si="26"/>
        <v>0.1965197856422483</v>
      </c>
      <c r="R413" s="6">
        <f t="shared" si="27"/>
        <v>0</v>
      </c>
    </row>
    <row r="414" spans="14:18" ht="12.75">
      <c r="N414" s="12">
        <v>0.7</v>
      </c>
      <c r="O414" s="12">
        <f t="shared" si="24"/>
        <v>41.12</v>
      </c>
      <c r="P414" s="14" t="str">
        <f t="shared" si="25"/>
        <v>41.12</v>
      </c>
      <c r="Q414" s="6">
        <f t="shared" si="26"/>
        <v>0.1951587083542258</v>
      </c>
      <c r="R414" s="6">
        <f t="shared" si="27"/>
        <v>0</v>
      </c>
    </row>
    <row r="415" spans="14:18" ht="12.75">
      <c r="N415" s="12">
        <v>0.71</v>
      </c>
      <c r="O415" s="12">
        <f t="shared" si="24"/>
        <v>41.14</v>
      </c>
      <c r="P415" s="14" t="str">
        <f t="shared" si="25"/>
        <v>41.14</v>
      </c>
      <c r="Q415" s="6">
        <f t="shared" si="26"/>
        <v>0.1937876780208851</v>
      </c>
      <c r="R415" s="6">
        <f t="shared" si="27"/>
        <v>0</v>
      </c>
    </row>
    <row r="416" spans="14:18" ht="12.75">
      <c r="N416" s="12">
        <v>0.72</v>
      </c>
      <c r="O416" s="12">
        <f t="shared" si="24"/>
        <v>41.15</v>
      </c>
      <c r="P416" s="14" t="str">
        <f t="shared" si="25"/>
        <v>41.15</v>
      </c>
      <c r="Q416" s="6">
        <f t="shared" si="26"/>
        <v>0.1924070377936581</v>
      </c>
      <c r="R416" s="6">
        <f t="shared" si="27"/>
        <v>0</v>
      </c>
    </row>
    <row r="417" spans="14:18" ht="12.75">
      <c r="N417" s="12">
        <v>0.73</v>
      </c>
      <c r="O417" s="12">
        <f t="shared" si="24"/>
        <v>41.17</v>
      </c>
      <c r="P417" s="14" t="str">
        <f t="shared" si="25"/>
        <v>41.17</v>
      </c>
      <c r="Q417" s="6">
        <f t="shared" si="26"/>
        <v>0.1910171312688812</v>
      </c>
      <c r="R417" s="6">
        <f t="shared" si="27"/>
        <v>0</v>
      </c>
    </row>
    <row r="418" spans="14:18" ht="12.75">
      <c r="N418" s="12">
        <v>0.74</v>
      </c>
      <c r="O418" s="12">
        <f t="shared" si="24"/>
        <v>41.18</v>
      </c>
      <c r="P418" s="14" t="str">
        <f t="shared" si="25"/>
        <v>41.18</v>
      </c>
      <c r="Q418" s="6">
        <f t="shared" si="26"/>
        <v>0.1896183023476876</v>
      </c>
      <c r="R418" s="6">
        <f t="shared" si="27"/>
        <v>0</v>
      </c>
    </row>
    <row r="419" spans="14:18" ht="12.75">
      <c r="N419" s="12">
        <v>0.75</v>
      </c>
      <c r="O419" s="12">
        <f t="shared" si="24"/>
        <v>41.2</v>
      </c>
      <c r="P419" s="14" t="str">
        <f t="shared" si="25"/>
        <v>41.2</v>
      </c>
      <c r="Q419" s="6">
        <f t="shared" si="26"/>
        <v>0.18821089509675276</v>
      </c>
      <c r="R419" s="6">
        <f t="shared" si="27"/>
        <v>0</v>
      </c>
    </row>
    <row r="420" spans="14:18" ht="12.75">
      <c r="N420" s="12">
        <v>0.76</v>
      </c>
      <c r="O420" s="12">
        <f t="shared" si="24"/>
        <v>41.22</v>
      </c>
      <c r="P420" s="14" t="str">
        <f t="shared" si="25"/>
        <v>41.22</v>
      </c>
      <c r="Q420" s="6">
        <f t="shared" si="26"/>
        <v>0.18679525360997046</v>
      </c>
      <c r="R420" s="6">
        <f t="shared" si="27"/>
        <v>0</v>
      </c>
    </row>
    <row r="421" spans="14:18" ht="12.75">
      <c r="N421" s="12">
        <v>0.77</v>
      </c>
      <c r="O421" s="12">
        <f t="shared" si="24"/>
        <v>41.23</v>
      </c>
      <c r="P421" s="14" t="str">
        <f t="shared" si="25"/>
        <v>41.23</v>
      </c>
      <c r="Q421" s="6">
        <f t="shared" si="26"/>
        <v>0.18537172187113482</v>
      </c>
      <c r="R421" s="6">
        <f t="shared" si="27"/>
        <v>0</v>
      </c>
    </row>
    <row r="422" spans="14:18" ht="12.75">
      <c r="N422" s="12">
        <v>0.78</v>
      </c>
      <c r="O422" s="12">
        <f t="shared" si="24"/>
        <v>41.25</v>
      </c>
      <c r="P422" s="14" t="str">
        <f t="shared" si="25"/>
        <v>41.25</v>
      </c>
      <c r="Q422" s="6">
        <f t="shared" si="26"/>
        <v>0.1839406436177032</v>
      </c>
      <c r="R422" s="6">
        <f t="shared" si="27"/>
        <v>0</v>
      </c>
    </row>
    <row r="423" spans="14:18" ht="12.75">
      <c r="N423" s="12">
        <v>0.79</v>
      </c>
      <c r="O423" s="12">
        <f t="shared" si="24"/>
        <v>41.26</v>
      </c>
      <c r="P423" s="14" t="str">
        <f t="shared" si="25"/>
        <v>41.26</v>
      </c>
      <c r="Q423" s="6">
        <f t="shared" si="26"/>
        <v>0.1825023622057134</v>
      </c>
      <c r="R423" s="6">
        <f t="shared" si="27"/>
        <v>0</v>
      </c>
    </row>
    <row r="424" spans="14:18" ht="12.75">
      <c r="N424" s="12">
        <v>0.8</v>
      </c>
      <c r="O424" s="12">
        <f t="shared" si="24"/>
        <v>41.28</v>
      </c>
      <c r="P424" s="14" t="str">
        <f t="shared" si="25"/>
        <v>41.28</v>
      </c>
      <c r="Q424" s="6">
        <f t="shared" si="26"/>
        <v>0.1810572204759267</v>
      </c>
      <c r="R424" s="6">
        <f t="shared" si="27"/>
        <v>0</v>
      </c>
    </row>
    <row r="425" spans="14:18" ht="12.75">
      <c r="N425" s="12">
        <v>0.81</v>
      </c>
      <c r="O425" s="12">
        <f t="shared" si="24"/>
        <v>41.3</v>
      </c>
      <c r="P425" s="14" t="str">
        <f t="shared" si="25"/>
        <v>41.3</v>
      </c>
      <c r="Q425" s="6">
        <f t="shared" si="26"/>
        <v>0.17960556062126767</v>
      </c>
      <c r="R425" s="6">
        <f t="shared" si="27"/>
        <v>0</v>
      </c>
    </row>
    <row r="426" spans="14:18" ht="12.75">
      <c r="N426" s="12">
        <v>0.82</v>
      </c>
      <c r="O426" s="12">
        <f t="shared" si="24"/>
        <v>41.31</v>
      </c>
      <c r="P426" s="14" t="str">
        <f t="shared" si="25"/>
        <v>41.31</v>
      </c>
      <c r="Q426" s="6">
        <f t="shared" si="26"/>
        <v>0.17814772405562954</v>
      </c>
      <c r="R426" s="6">
        <f t="shared" si="27"/>
        <v>0</v>
      </c>
    </row>
    <row r="427" spans="14:18" ht="12.75">
      <c r="N427" s="12">
        <v>0.83</v>
      </c>
      <c r="O427" s="12">
        <f t="shared" si="24"/>
        <v>41.33</v>
      </c>
      <c r="P427" s="14" t="str">
        <f t="shared" si="25"/>
        <v>41.33</v>
      </c>
      <c r="Q427" s="6">
        <f t="shared" si="26"/>
        <v>0.17668405128411266</v>
      </c>
      <c r="R427" s="6">
        <f t="shared" si="27"/>
        <v>0</v>
      </c>
    </row>
    <row r="428" spans="14:18" ht="12.75">
      <c r="N428" s="12">
        <v>0.84</v>
      </c>
      <c r="O428" s="12">
        <f t="shared" si="24"/>
        <v>41.34</v>
      </c>
      <c r="P428" s="14" t="str">
        <f t="shared" si="25"/>
        <v>41.34</v>
      </c>
      <c r="Q428" s="6">
        <f t="shared" si="26"/>
        <v>0.17521488177476288</v>
      </c>
      <c r="R428" s="6">
        <f t="shared" si="27"/>
        <v>0</v>
      </c>
    </row>
    <row r="429" spans="14:18" ht="12.75">
      <c r="N429" s="12">
        <v>0.85</v>
      </c>
      <c r="O429" s="12">
        <f t="shared" si="24"/>
        <v>41.36</v>
      </c>
      <c r="P429" s="14" t="str">
        <f t="shared" si="25"/>
        <v>41.36</v>
      </c>
      <c r="Q429" s="6">
        <f t="shared" si="26"/>
        <v>0.1737405538318728</v>
      </c>
      <c r="R429" s="6">
        <f t="shared" si="27"/>
        <v>0</v>
      </c>
    </row>
    <row r="430" spans="14:18" ht="12.75">
      <c r="N430" s="12">
        <v>0.86</v>
      </c>
      <c r="O430" s="12">
        <f t="shared" si="24"/>
        <v>41.38</v>
      </c>
      <c r="P430" s="14" t="str">
        <f t="shared" si="25"/>
        <v>41.38</v>
      </c>
      <c r="Q430" s="6">
        <f t="shared" si="26"/>
        <v>0.17226140447091043</v>
      </c>
      <c r="R430" s="6">
        <f t="shared" si="27"/>
        <v>0</v>
      </c>
    </row>
    <row r="431" spans="14:18" ht="12.75">
      <c r="N431" s="12">
        <v>0.87</v>
      </c>
      <c r="O431" s="12">
        <f t="shared" si="24"/>
        <v>41.39</v>
      </c>
      <c r="P431" s="14" t="str">
        <f t="shared" si="25"/>
        <v>41.39</v>
      </c>
      <c r="Q431" s="6">
        <f t="shared" si="26"/>
        <v>0.17077776929513513</v>
      </c>
      <c r="R431" s="6">
        <f t="shared" si="27"/>
        <v>0</v>
      </c>
    </row>
    <row r="432" spans="14:18" ht="12.75">
      <c r="N432" s="12">
        <v>0.88</v>
      </c>
      <c r="O432" s="12">
        <f t="shared" si="24"/>
        <v>41.41</v>
      </c>
      <c r="P432" s="14" t="str">
        <f t="shared" si="25"/>
        <v>41.41</v>
      </c>
      <c r="Q432" s="6">
        <f t="shared" si="26"/>
        <v>0.16928998237396126</v>
      </c>
      <c r="R432" s="6">
        <f t="shared" si="27"/>
        <v>0</v>
      </c>
    </row>
    <row r="433" spans="14:18" ht="12.75">
      <c r="N433" s="12">
        <v>0.89</v>
      </c>
      <c r="O433" s="12">
        <f t="shared" si="24"/>
        <v>41.42</v>
      </c>
      <c r="P433" s="14" t="str">
        <f t="shared" si="25"/>
        <v>41.42</v>
      </c>
      <c r="Q433" s="6">
        <f t="shared" si="26"/>
        <v>0.16779837612312648</v>
      </c>
      <c r="R433" s="6">
        <f t="shared" si="27"/>
        <v>0</v>
      </c>
    </row>
    <row r="434" spans="14:18" ht="12.75">
      <c r="N434" s="12">
        <v>0.9</v>
      </c>
      <c r="O434" s="12">
        <f t="shared" si="24"/>
        <v>41.44</v>
      </c>
      <c r="P434" s="14" t="str">
        <f t="shared" si="25"/>
        <v>41.44</v>
      </c>
      <c r="Q434" s="6">
        <f t="shared" si="26"/>
        <v>0.16630328118672177</v>
      </c>
      <c r="R434" s="6">
        <f t="shared" si="27"/>
        <v>0</v>
      </c>
    </row>
    <row r="435" spans="14:18" ht="12.75">
      <c r="N435" s="12">
        <v>0.91</v>
      </c>
      <c r="O435" s="12">
        <f t="shared" si="24"/>
        <v>41.46</v>
      </c>
      <c r="P435" s="14" t="str">
        <f t="shared" si="25"/>
        <v>41.46</v>
      </c>
      <c r="Q435" s="6">
        <f t="shared" si="26"/>
        <v>0.16480502632113633</v>
      </c>
      <c r="R435" s="6">
        <f t="shared" si="27"/>
        <v>0</v>
      </c>
    </row>
    <row r="436" spans="14:18" ht="12.75">
      <c r="N436" s="12">
        <v>0.92</v>
      </c>
      <c r="O436" s="12">
        <f t="shared" si="24"/>
        <v>41.47</v>
      </c>
      <c r="P436" s="14" t="str">
        <f t="shared" si="25"/>
        <v>41.47</v>
      </c>
      <c r="Q436" s="6">
        <f t="shared" si="26"/>
        <v>0.16330393828097073</v>
      </c>
      <c r="R436" s="6">
        <f t="shared" si="27"/>
        <v>0</v>
      </c>
    </row>
    <row r="437" spans="14:18" ht="12.75">
      <c r="N437" s="12">
        <v>0.93</v>
      </c>
      <c r="O437" s="12">
        <f t="shared" si="24"/>
        <v>41.49</v>
      </c>
      <c r="P437" s="14" t="str">
        <f t="shared" si="25"/>
        <v>41.49</v>
      </c>
      <c r="Q437" s="6">
        <f t="shared" si="26"/>
        <v>0.16180034170696803</v>
      </c>
      <c r="R437" s="6">
        <f t="shared" si="27"/>
        <v>0</v>
      </c>
    </row>
    <row r="438" spans="14:18" ht="12.75">
      <c r="N438" s="12">
        <v>0.94</v>
      </c>
      <c r="O438" s="12">
        <f t="shared" si="24"/>
        <v>41.5</v>
      </c>
      <c r="P438" s="14" t="str">
        <f t="shared" si="25"/>
        <v>41.5</v>
      </c>
      <c r="Q438" s="6">
        <f t="shared" si="26"/>
        <v>0.16029455901601272</v>
      </c>
      <c r="R438" s="6">
        <f t="shared" si="27"/>
        <v>0</v>
      </c>
    </row>
    <row r="439" spans="14:18" ht="12.75">
      <c r="N439" s="12">
        <v>0.95</v>
      </c>
      <c r="O439" s="12">
        <f t="shared" si="24"/>
        <v>41.52</v>
      </c>
      <c r="P439" s="14" t="str">
        <f t="shared" si="25"/>
        <v>41.52</v>
      </c>
      <c r="Q439" s="6">
        <f t="shared" si="26"/>
        <v>0.15878691029324316</v>
      </c>
      <c r="R439" s="6">
        <f t="shared" si="27"/>
        <v>0</v>
      </c>
    </row>
    <row r="440" spans="14:18" ht="12.75">
      <c r="N440" s="12">
        <v>0.96</v>
      </c>
      <c r="O440" s="12">
        <f t="shared" si="24"/>
        <v>41.54</v>
      </c>
      <c r="P440" s="14" t="str">
        <f t="shared" si="25"/>
        <v>41.54</v>
      </c>
      <c r="Q440" s="6">
        <f t="shared" si="26"/>
        <v>0.15727771318632322</v>
      </c>
      <c r="R440" s="6">
        <f t="shared" si="27"/>
        <v>0</v>
      </c>
    </row>
    <row r="441" spans="14:18" ht="12.75">
      <c r="N441" s="12">
        <v>0.97</v>
      </c>
      <c r="O441" s="12">
        <f t="shared" si="24"/>
        <v>41.55</v>
      </c>
      <c r="P441" s="14" t="str">
        <f t="shared" si="25"/>
        <v>41.55</v>
      </c>
      <c r="Q441" s="6">
        <f t="shared" si="26"/>
        <v>0.1557672828019162</v>
      </c>
      <c r="R441" s="6">
        <f t="shared" si="27"/>
        <v>0</v>
      </c>
    </row>
    <row r="442" spans="14:18" ht="12.75">
      <c r="N442" s="12">
        <v>0.98</v>
      </c>
      <c r="O442" s="12">
        <f t="shared" si="24"/>
        <v>41.57</v>
      </c>
      <c r="P442" s="14" t="str">
        <f t="shared" si="25"/>
        <v>41.57</v>
      </c>
      <c r="Q442" s="6">
        <f t="shared" si="26"/>
        <v>0.1542559316044017</v>
      </c>
      <c r="R442" s="6">
        <f t="shared" si="27"/>
        <v>0</v>
      </c>
    </row>
    <row r="443" spans="14:18" ht="12.75">
      <c r="N443" s="12">
        <v>0.99</v>
      </c>
      <c r="O443" s="12">
        <f t="shared" si="24"/>
        <v>41.58</v>
      </c>
      <c r="P443" s="14" t="str">
        <f t="shared" si="25"/>
        <v>41.58</v>
      </c>
      <c r="Q443" s="6">
        <f t="shared" si="26"/>
        <v>0.15274396931687473</v>
      </c>
      <c r="R443" s="6">
        <f t="shared" si="27"/>
        <v>0</v>
      </c>
    </row>
    <row r="444" spans="14:18" ht="12.75">
      <c r="N444" s="12">
        <v>1</v>
      </c>
      <c r="O444" s="12">
        <f t="shared" si="24"/>
        <v>41.6</v>
      </c>
      <c r="P444" s="14" t="str">
        <f t="shared" si="25"/>
        <v>41.6</v>
      </c>
      <c r="Q444" s="6">
        <f t="shared" si="26"/>
        <v>0.1512317028244646</v>
      </c>
      <c r="R444" s="6">
        <f t="shared" si="27"/>
        <v>0</v>
      </c>
    </row>
    <row r="445" spans="14:18" ht="12.75">
      <c r="N445" s="12">
        <v>1.01</v>
      </c>
      <c r="O445" s="12">
        <f t="shared" si="24"/>
        <v>41.62</v>
      </c>
      <c r="P445" s="14" t="str">
        <f t="shared" si="25"/>
        <v>41.62</v>
      </c>
      <c r="Q445" s="6">
        <f t="shared" si="26"/>
        <v>0.14971943608000834</v>
      </c>
      <c r="R445" s="6">
        <f t="shared" si="27"/>
        <v>0</v>
      </c>
    </row>
    <row r="446" spans="14:18" ht="12.75">
      <c r="N446" s="12">
        <v>1.02</v>
      </c>
      <c r="O446" s="12">
        <f t="shared" si="24"/>
        <v>41.63</v>
      </c>
      <c r="P446" s="14" t="str">
        <f t="shared" si="25"/>
        <v>41.63</v>
      </c>
      <c r="Q446" s="6">
        <f t="shared" si="26"/>
        <v>0.14820747001211224</v>
      </c>
      <c r="R446" s="6">
        <f t="shared" si="27"/>
        <v>0</v>
      </c>
    </row>
    <row r="447" spans="14:18" ht="12.75">
      <c r="N447" s="12">
        <v>1.03</v>
      </c>
      <c r="O447" s="12">
        <f t="shared" si="24"/>
        <v>41.65</v>
      </c>
      <c r="P447" s="14" t="str">
        <f t="shared" si="25"/>
        <v>41.65</v>
      </c>
      <c r="Q447" s="6">
        <f t="shared" si="26"/>
        <v>0.1466961024356324</v>
      </c>
      <c r="R447" s="6">
        <f t="shared" si="27"/>
        <v>0</v>
      </c>
    </row>
    <row r="448" spans="14:18" ht="12.75">
      <c r="N448" s="12">
        <v>1.04</v>
      </c>
      <c r="O448" s="12">
        <f t="shared" si="24"/>
        <v>41.66</v>
      </c>
      <c r="P448" s="14" t="str">
        <f t="shared" si="25"/>
        <v>41.66</v>
      </c>
      <c r="Q448" s="6">
        <f t="shared" si="26"/>
        <v>0.14518562796460388</v>
      </c>
      <c r="R448" s="6">
        <f t="shared" si="27"/>
        <v>0</v>
      </c>
    </row>
    <row r="449" spans="14:18" ht="12.75">
      <c r="N449" s="12">
        <v>1.05</v>
      </c>
      <c r="O449" s="12">
        <f t="shared" si="24"/>
        <v>41.68</v>
      </c>
      <c r="P449" s="14" t="str">
        <f t="shared" si="25"/>
        <v>41.68</v>
      </c>
      <c r="Q449" s="6">
        <f t="shared" si="26"/>
        <v>0.14367633792764564</v>
      </c>
      <c r="R449" s="6">
        <f t="shared" si="27"/>
        <v>0</v>
      </c>
    </row>
    <row r="450" spans="14:18" ht="12.75">
      <c r="N450" s="12">
        <v>1.06</v>
      </c>
      <c r="O450" s="12">
        <f t="shared" si="24"/>
        <v>41.7</v>
      </c>
      <c r="P450" s="14" t="str">
        <f t="shared" si="25"/>
        <v>41.7</v>
      </c>
      <c r="Q450" s="6">
        <f t="shared" si="26"/>
        <v>0.14216852028586618</v>
      </c>
      <c r="R450" s="6">
        <f t="shared" si="27"/>
        <v>0</v>
      </c>
    </row>
    <row r="451" spans="14:18" ht="12.75">
      <c r="N451" s="12">
        <v>1.07</v>
      </c>
      <c r="O451" s="12">
        <f t="shared" si="24"/>
        <v>41.71</v>
      </c>
      <c r="P451" s="14" t="str">
        <f t="shared" si="25"/>
        <v>41.71</v>
      </c>
      <c r="Q451" s="6">
        <f t="shared" si="26"/>
        <v>0.14066245955329354</v>
      </c>
      <c r="R451" s="6">
        <f t="shared" si="27"/>
        <v>0</v>
      </c>
    </row>
    <row r="452" spans="14:18" ht="12.75">
      <c r="N452" s="12">
        <v>1.08</v>
      </c>
      <c r="O452" s="12">
        <f t="shared" si="24"/>
        <v>41.73</v>
      </c>
      <c r="P452" s="14" t="str">
        <f t="shared" si="25"/>
        <v>41.73</v>
      </c>
      <c r="Q452" s="6">
        <f t="shared" si="26"/>
        <v>0.1391584367198507</v>
      </c>
      <c r="R452" s="6">
        <f t="shared" si="27"/>
        <v>0</v>
      </c>
    </row>
    <row r="453" spans="14:18" ht="12.75">
      <c r="N453" s="12">
        <v>1.09</v>
      </c>
      <c r="O453" s="12">
        <f t="shared" si="24"/>
        <v>41.74</v>
      </c>
      <c r="P453" s="14" t="str">
        <f t="shared" si="25"/>
        <v>41.74</v>
      </c>
      <c r="Q453" s="6">
        <f t="shared" si="26"/>
        <v>0.13765672917689578</v>
      </c>
      <c r="R453" s="6">
        <f t="shared" si="27"/>
        <v>0</v>
      </c>
    </row>
    <row r="454" spans="14:18" ht="12.75">
      <c r="N454" s="12">
        <v>1.1</v>
      </c>
      <c r="O454" s="12">
        <f t="shared" si="24"/>
        <v>41.76</v>
      </c>
      <c r="P454" s="14" t="str">
        <f t="shared" si="25"/>
        <v>41.76</v>
      </c>
      <c r="Q454" s="6">
        <f t="shared" si="26"/>
        <v>0.1361576106453441</v>
      </c>
      <c r="R454" s="6">
        <f t="shared" si="27"/>
        <v>0</v>
      </c>
    </row>
    <row r="455" spans="14:18" ht="12.75">
      <c r="N455" s="12">
        <v>1.11</v>
      </c>
      <c r="O455" s="12">
        <f t="shared" si="24"/>
        <v>41.78</v>
      </c>
      <c r="P455" s="14" t="str">
        <f t="shared" si="25"/>
        <v>41.78</v>
      </c>
      <c r="Q455" s="6">
        <f t="shared" si="26"/>
        <v>0.1346613511063873</v>
      </c>
      <c r="R455" s="6">
        <f t="shared" si="27"/>
        <v>0</v>
      </c>
    </row>
    <row r="456" spans="14:18" ht="12.75">
      <c r="N456" s="12">
        <v>1.12</v>
      </c>
      <c r="O456" s="12">
        <f t="shared" si="24"/>
        <v>41.79</v>
      </c>
      <c r="P456" s="14" t="str">
        <f t="shared" si="25"/>
        <v>41.79</v>
      </c>
      <c r="Q456" s="6">
        <f t="shared" si="26"/>
        <v>0.13316821673482365</v>
      </c>
      <c r="R456" s="6">
        <f t="shared" si="27"/>
        <v>0</v>
      </c>
    </row>
    <row r="457" spans="14:18" ht="12.75">
      <c r="N457" s="12">
        <v>1.13</v>
      </c>
      <c r="O457" s="12">
        <f t="shared" si="24"/>
        <v>41.81</v>
      </c>
      <c r="P457" s="14" t="str">
        <f t="shared" si="25"/>
        <v>41.81</v>
      </c>
      <c r="Q457" s="6">
        <f t="shared" si="26"/>
        <v>0.13167846983500958</v>
      </c>
      <c r="R457" s="6">
        <f t="shared" si="27"/>
        <v>0</v>
      </c>
    </row>
    <row r="458" spans="14:18" ht="12.75">
      <c r="N458" s="12">
        <v>1.14</v>
      </c>
      <c r="O458" s="12">
        <f t="shared" si="24"/>
        <v>41.82</v>
      </c>
      <c r="P458" s="14" t="str">
        <f t="shared" si="25"/>
        <v>41.82</v>
      </c>
      <c r="Q458" s="6">
        <f t="shared" si="26"/>
        <v>0.1301923687794427</v>
      </c>
      <c r="R458" s="6">
        <f t="shared" si="27"/>
        <v>0</v>
      </c>
    </row>
    <row r="459" spans="14:18" ht="12.75">
      <c r="N459" s="12">
        <v>1.15</v>
      </c>
      <c r="O459" s="12">
        <f t="shared" si="24"/>
        <v>41.84</v>
      </c>
      <c r="P459" s="14" t="str">
        <f t="shared" si="25"/>
        <v>41.84</v>
      </c>
      <c r="Q459" s="6">
        <f t="shared" si="26"/>
        <v>0.12871016794998424</v>
      </c>
      <c r="R459" s="6">
        <f t="shared" si="27"/>
        <v>0</v>
      </c>
    </row>
    <row r="460" spans="14:18" ht="12.75">
      <c r="N460" s="12">
        <v>1.16</v>
      </c>
      <c r="O460" s="12">
        <f t="shared" si="24"/>
        <v>41.86</v>
      </c>
      <c r="P460" s="14" t="str">
        <f t="shared" si="25"/>
        <v>41.86</v>
      </c>
      <c r="Q460" s="6">
        <f t="shared" si="26"/>
        <v>0.12723211768172465</v>
      </c>
      <c r="R460" s="6">
        <f t="shared" si="27"/>
        <v>0</v>
      </c>
    </row>
    <row r="461" spans="14:18" ht="12.75">
      <c r="N461" s="12">
        <v>1.17</v>
      </c>
      <c r="O461" s="12">
        <f t="shared" si="24"/>
        <v>41.87</v>
      </c>
      <c r="P461" s="14" t="str">
        <f t="shared" si="25"/>
        <v>41.87</v>
      </c>
      <c r="Q461" s="6">
        <f t="shared" si="26"/>
        <v>0.12575846420949838</v>
      </c>
      <c r="R461" s="6">
        <f t="shared" si="27"/>
        <v>0</v>
      </c>
    </row>
    <row r="462" spans="14:18" ht="12.75">
      <c r="N462" s="12">
        <v>1.18</v>
      </c>
      <c r="O462" s="12">
        <f t="shared" si="24"/>
        <v>41.89</v>
      </c>
      <c r="P462" s="14" t="str">
        <f t="shared" si="25"/>
        <v>41.89</v>
      </c>
      <c r="Q462" s="6">
        <f t="shared" si="26"/>
        <v>0.12428944961704744</v>
      </c>
      <c r="R462" s="6">
        <f t="shared" si="27"/>
        <v>0</v>
      </c>
    </row>
    <row r="463" spans="14:18" ht="12.75">
      <c r="N463" s="12">
        <v>1.19</v>
      </c>
      <c r="O463" s="12">
        <f t="shared" si="24"/>
        <v>41.9</v>
      </c>
      <c r="P463" s="14" t="str">
        <f t="shared" si="25"/>
        <v>41.9</v>
      </c>
      <c r="Q463" s="6">
        <f t="shared" si="26"/>
        <v>0.12282531178883534</v>
      </c>
      <c r="R463" s="6">
        <f t="shared" si="27"/>
        <v>0</v>
      </c>
    </row>
    <row r="464" spans="14:18" ht="12.75">
      <c r="N464" s="12">
        <v>1.2</v>
      </c>
      <c r="O464" s="12">
        <f t="shared" si="24"/>
        <v>41.92</v>
      </c>
      <c r="P464" s="14" t="str">
        <f t="shared" si="25"/>
        <v>41.92</v>
      </c>
      <c r="Q464" s="6">
        <f t="shared" si="26"/>
        <v>0.12136628436450811</v>
      </c>
      <c r="R464" s="6">
        <f t="shared" si="27"/>
        <v>0</v>
      </c>
    </row>
    <row r="465" spans="14:18" ht="12.75">
      <c r="N465" s="12">
        <v>1.21</v>
      </c>
      <c r="O465" s="12">
        <f t="shared" si="24"/>
        <v>41.94</v>
      </c>
      <c r="P465" s="14" t="str">
        <f t="shared" si="25"/>
        <v>41.94</v>
      </c>
      <c r="Q465" s="6">
        <f t="shared" si="26"/>
        <v>0.11991259669599962</v>
      </c>
      <c r="R465" s="6">
        <f t="shared" si="27"/>
        <v>0</v>
      </c>
    </row>
    <row r="466" spans="14:18" ht="12.75">
      <c r="N466" s="12">
        <v>1.22</v>
      </c>
      <c r="O466" s="12">
        <f t="shared" si="24"/>
        <v>41.95</v>
      </c>
      <c r="P466" s="14" t="str">
        <f t="shared" si="25"/>
        <v>41.95</v>
      </c>
      <c r="Q466" s="6">
        <f t="shared" si="26"/>
        <v>0.11846447380727515</v>
      </c>
      <c r="R466" s="6">
        <f t="shared" si="27"/>
        <v>0</v>
      </c>
    </row>
    <row r="467" spans="14:18" ht="12.75">
      <c r="N467" s="12">
        <v>1.23</v>
      </c>
      <c r="O467" s="12">
        <f t="shared" si="24"/>
        <v>41.97</v>
      </c>
      <c r="P467" s="14" t="str">
        <f t="shared" si="25"/>
        <v>41.97</v>
      </c>
      <c r="Q467" s="6">
        <f t="shared" si="26"/>
        <v>0.11702213635670597</v>
      </c>
      <c r="R467" s="6">
        <f t="shared" si="27"/>
        <v>0</v>
      </c>
    </row>
    <row r="468" spans="14:18" ht="12.75">
      <c r="N468" s="12">
        <v>1.24</v>
      </c>
      <c r="O468" s="12">
        <f t="shared" si="24"/>
        <v>41.98</v>
      </c>
      <c r="P468" s="14" t="str">
        <f t="shared" si="25"/>
        <v>41.98</v>
      </c>
      <c r="Q468" s="6">
        <f t="shared" si="26"/>
        <v>0.1155858006020658</v>
      </c>
      <c r="R468" s="6">
        <f t="shared" si="27"/>
        <v>0</v>
      </c>
    </row>
    <row r="469" spans="14:18" ht="12.75">
      <c r="N469" s="12">
        <v>1.25</v>
      </c>
      <c r="O469" s="12">
        <f t="shared" si="24"/>
        <v>42</v>
      </c>
      <c r="P469" s="14" t="str">
        <f t="shared" si="25"/>
        <v>42</v>
      </c>
      <c r="Q469" s="6">
        <f t="shared" si="26"/>
        <v>0.1141556783681387</v>
      </c>
      <c r="R469" s="6">
        <f t="shared" si="27"/>
        <v>0</v>
      </c>
    </row>
    <row r="470" spans="14:18" ht="12.75">
      <c r="N470" s="12">
        <v>1.26</v>
      </c>
      <c r="O470" s="12">
        <f t="shared" si="24"/>
        <v>42.02</v>
      </c>
      <c r="P470" s="14" t="str">
        <f t="shared" si="25"/>
        <v>42.02</v>
      </c>
      <c r="Q470" s="6">
        <f t="shared" si="26"/>
        <v>0.1127319770169252</v>
      </c>
      <c r="R470" s="6">
        <f t="shared" si="27"/>
        <v>0</v>
      </c>
    </row>
    <row r="471" spans="14:18" ht="12.75">
      <c r="N471" s="12">
        <v>1.27</v>
      </c>
      <c r="O471" s="12">
        <f t="shared" si="24"/>
        <v>42.03</v>
      </c>
      <c r="P471" s="14" t="str">
        <f t="shared" si="25"/>
        <v>42.03</v>
      </c>
      <c r="Q471" s="6">
        <f t="shared" si="26"/>
        <v>0.11131489942043349</v>
      </c>
      <c r="R471" s="6">
        <f t="shared" si="27"/>
        <v>0</v>
      </c>
    </row>
    <row r="472" spans="14:18" ht="12.75">
      <c r="N472" s="12">
        <v>1.28</v>
      </c>
      <c r="O472" s="12">
        <f aca="true" t="shared" si="28" ref="O472:O535">ROUND(N472*$C$4/SQRT($C$6)+$C$5,2)</f>
        <v>42.05</v>
      </c>
      <c r="P472" s="14" t="str">
        <f aca="true" t="shared" si="29" ref="P472:P535">CONCATENATE(O472)</f>
        <v>42.05</v>
      </c>
      <c r="Q472" s="6">
        <f aca="true" t="shared" si="30" ref="Q472:Q535">IF(OR(O472&lt;$E$7,O472&gt;$G$7),0,(EXP(-0.5*N472^2))/($C$4*(1/SQRT($C$6))*SQRT(2*PI())))</f>
        <v>0.10990464393603898</v>
      </c>
      <c r="R472" s="6">
        <f aca="true" t="shared" si="31" ref="R472:R535">IF(AND(O472&gt;=$E$7,O472&lt;=$G$7),0,(EXP(-0.5*N472^2))/($C$4*(1/SQRT($C$6))*SQRT(2*PI())))</f>
        <v>0</v>
      </c>
    </row>
    <row r="473" spans="14:18" ht="12.75">
      <c r="N473" s="12">
        <v>1.29</v>
      </c>
      <c r="O473" s="12">
        <f t="shared" si="28"/>
        <v>42.06</v>
      </c>
      <c r="P473" s="14" t="str">
        <f t="shared" si="29"/>
        <v>42.06</v>
      </c>
      <c r="Q473" s="6">
        <f t="shared" si="30"/>
        <v>0.10850140438439561</v>
      </c>
      <c r="R473" s="6">
        <f t="shared" si="31"/>
        <v>0</v>
      </c>
    </row>
    <row r="474" spans="14:18" ht="12.75">
      <c r="N474" s="12">
        <v>1.3</v>
      </c>
      <c r="O474" s="12">
        <f t="shared" si="28"/>
        <v>42.08</v>
      </c>
      <c r="P474" s="14" t="str">
        <f t="shared" si="29"/>
        <v>42.08</v>
      </c>
      <c r="Q474" s="6">
        <f t="shared" si="30"/>
        <v>0.10710537002987959</v>
      </c>
      <c r="R474" s="6">
        <f t="shared" si="31"/>
        <v>0</v>
      </c>
    </row>
    <row r="475" spans="14:18" ht="12.75">
      <c r="N475" s="12">
        <v>1.31</v>
      </c>
      <c r="O475" s="12">
        <f t="shared" si="28"/>
        <v>42.1</v>
      </c>
      <c r="P475" s="14" t="str">
        <f t="shared" si="29"/>
        <v>42.1</v>
      </c>
      <c r="Q475" s="6">
        <f t="shared" si="30"/>
        <v>0.10571672556354525</v>
      </c>
      <c r="R475" s="6">
        <f t="shared" si="31"/>
        <v>0</v>
      </c>
    </row>
    <row r="476" spans="14:18" ht="12.75">
      <c r="N476" s="12">
        <v>1.32</v>
      </c>
      <c r="O476" s="12">
        <f t="shared" si="28"/>
        <v>42.11</v>
      </c>
      <c r="P476" s="14" t="str">
        <f t="shared" si="29"/>
        <v>42.11</v>
      </c>
      <c r="Q476" s="6">
        <f t="shared" si="30"/>
        <v>0.10433565108857114</v>
      </c>
      <c r="R476" s="6">
        <f t="shared" si="31"/>
        <v>0</v>
      </c>
    </row>
    <row r="477" spans="14:18" ht="12.75">
      <c r="N477" s="12">
        <v>1.33</v>
      </c>
      <c r="O477" s="12">
        <f t="shared" si="28"/>
        <v>42.13</v>
      </c>
      <c r="P477" s="14" t="str">
        <f t="shared" si="29"/>
        <v>42.13</v>
      </c>
      <c r="Q477" s="6">
        <f t="shared" si="30"/>
        <v>0.10296232210817301</v>
      </c>
      <c r="R477" s="6">
        <f t="shared" si="31"/>
        <v>0</v>
      </c>
    </row>
    <row r="478" spans="14:18" ht="12.75">
      <c r="N478" s="12">
        <v>1.34</v>
      </c>
      <c r="O478" s="12">
        <f t="shared" si="28"/>
        <v>42.14</v>
      </c>
      <c r="P478" s="14" t="str">
        <f t="shared" si="29"/>
        <v>42.14</v>
      </c>
      <c r="Q478" s="6">
        <f t="shared" si="30"/>
        <v>0.10159690951595883</v>
      </c>
      <c r="R478" s="6">
        <f t="shared" si="31"/>
        <v>0</v>
      </c>
    </row>
    <row r="479" spans="14:18" ht="12.75">
      <c r="N479" s="12">
        <v>1.35</v>
      </c>
      <c r="O479" s="12">
        <f t="shared" si="28"/>
        <v>42.16</v>
      </c>
      <c r="P479" s="14" t="str">
        <f t="shared" si="29"/>
        <v>42.16</v>
      </c>
      <c r="Q479" s="6">
        <f t="shared" si="30"/>
        <v>0.10023957958869975</v>
      </c>
      <c r="R479" s="6">
        <f t="shared" si="31"/>
        <v>0</v>
      </c>
    </row>
    <row r="480" spans="14:18" ht="12.75">
      <c r="N480" s="12">
        <v>1.36</v>
      </c>
      <c r="O480" s="12">
        <f t="shared" si="28"/>
        <v>42.18</v>
      </c>
      <c r="P480" s="14" t="str">
        <f t="shared" si="29"/>
        <v>42.18</v>
      </c>
      <c r="Q480" s="6">
        <f t="shared" si="30"/>
        <v>0.0988904939814894</v>
      </c>
      <c r="R480" s="6">
        <f t="shared" si="31"/>
        <v>0</v>
      </c>
    </row>
    <row r="481" spans="14:18" ht="12.75">
      <c r="N481" s="12">
        <v>1.37</v>
      </c>
      <c r="O481" s="12">
        <f t="shared" si="28"/>
        <v>42.19</v>
      </c>
      <c r="P481" s="14" t="str">
        <f t="shared" si="29"/>
        <v>42.19</v>
      </c>
      <c r="Q481" s="6">
        <f t="shared" si="30"/>
        <v>0.09754980972526302</v>
      </c>
      <c r="R481" s="6">
        <f t="shared" si="31"/>
        <v>0</v>
      </c>
    </row>
    <row r="482" spans="14:18" ht="12.75">
      <c r="N482" s="12">
        <v>1.38</v>
      </c>
      <c r="O482" s="12">
        <f t="shared" si="28"/>
        <v>42.21</v>
      </c>
      <c r="P482" s="14" t="str">
        <f t="shared" si="29"/>
        <v>42.21</v>
      </c>
      <c r="Q482" s="6">
        <f t="shared" si="30"/>
        <v>0.09621767922664608</v>
      </c>
      <c r="R482" s="6">
        <f t="shared" si="31"/>
        <v>0</v>
      </c>
    </row>
    <row r="483" spans="14:18" ht="12.75">
      <c r="N483" s="12">
        <v>1.39</v>
      </c>
      <c r="O483" s="12">
        <f t="shared" si="28"/>
        <v>42.22</v>
      </c>
      <c r="P483" s="14" t="str">
        <f t="shared" si="29"/>
        <v>42.22</v>
      </c>
      <c r="Q483" s="6">
        <f t="shared" si="30"/>
        <v>0.09489425027010105</v>
      </c>
      <c r="R483" s="6">
        <f t="shared" si="31"/>
        <v>0</v>
      </c>
    </row>
    <row r="484" spans="14:18" ht="12.75">
      <c r="N484" s="12">
        <v>1.4</v>
      </c>
      <c r="O484" s="12">
        <f t="shared" si="28"/>
        <v>42.24</v>
      </c>
      <c r="P484" s="14" t="str">
        <f t="shared" si="29"/>
        <v>42.24</v>
      </c>
      <c r="Q484" s="6">
        <f t="shared" si="30"/>
        <v>0.09357966602234055</v>
      </c>
      <c r="R484" s="6">
        <f t="shared" si="31"/>
        <v>0</v>
      </c>
    </row>
    <row r="485" spans="14:18" ht="12.75">
      <c r="N485" s="12">
        <v>1.41</v>
      </c>
      <c r="O485" s="12">
        <f t="shared" si="28"/>
        <v>42.26</v>
      </c>
      <c r="P485" s="14" t="str">
        <f t="shared" si="29"/>
        <v>42.26</v>
      </c>
      <c r="Q485" s="6">
        <f t="shared" si="30"/>
        <v>0.09227406503897234</v>
      </c>
      <c r="R485" s="6">
        <f t="shared" si="31"/>
        <v>0</v>
      </c>
    </row>
    <row r="486" spans="14:18" ht="12.75">
      <c r="N486" s="12">
        <v>1.42</v>
      </c>
      <c r="O486" s="12">
        <f t="shared" si="28"/>
        <v>42.27</v>
      </c>
      <c r="P486" s="14" t="str">
        <f t="shared" si="29"/>
        <v>42.27</v>
      </c>
      <c r="Q486" s="6">
        <f t="shared" si="30"/>
        <v>0.09097758127334225</v>
      </c>
      <c r="R486" s="6">
        <f t="shared" si="31"/>
        <v>0</v>
      </c>
    </row>
    <row r="487" spans="14:18" ht="12.75">
      <c r="N487" s="12">
        <v>1.43</v>
      </c>
      <c r="O487" s="12">
        <f t="shared" si="28"/>
        <v>42.29</v>
      </c>
      <c r="P487" s="14" t="str">
        <f t="shared" si="29"/>
        <v>42.29</v>
      </c>
      <c r="Q487" s="6">
        <f t="shared" si="30"/>
        <v>0.08969034408753901</v>
      </c>
      <c r="R487" s="6">
        <f t="shared" si="31"/>
        <v>0</v>
      </c>
    </row>
    <row r="488" spans="14:18" ht="12.75">
      <c r="N488" s="12">
        <v>1.44</v>
      </c>
      <c r="O488" s="12">
        <f t="shared" si="28"/>
        <v>42.3</v>
      </c>
      <c r="P488" s="14" t="str">
        <f t="shared" si="29"/>
        <v>42.3</v>
      </c>
      <c r="Q488" s="6">
        <f t="shared" si="30"/>
        <v>0.08841247826552424</v>
      </c>
      <c r="R488" s="6">
        <f t="shared" si="31"/>
        <v>0</v>
      </c>
    </row>
    <row r="489" spans="14:18" ht="12.75">
      <c r="N489" s="12">
        <v>1.45</v>
      </c>
      <c r="O489" s="12">
        <f t="shared" si="28"/>
        <v>42.32</v>
      </c>
      <c r="P489" s="14" t="str">
        <f t="shared" si="29"/>
        <v>42.32</v>
      </c>
      <c r="Q489" s="6">
        <f t="shared" si="30"/>
        <v>0.08714410402835017</v>
      </c>
      <c r="R489" s="6">
        <f t="shared" si="31"/>
        <v>0</v>
      </c>
    </row>
    <row r="490" spans="14:18" ht="12.75">
      <c r="N490" s="12">
        <v>1.46</v>
      </c>
      <c r="O490" s="12">
        <f t="shared" si="28"/>
        <v>42.34</v>
      </c>
      <c r="P490" s="14" t="str">
        <f t="shared" si="29"/>
        <v>42.34</v>
      </c>
      <c r="Q490" s="6">
        <f t="shared" si="30"/>
        <v>0.08588533705142612</v>
      </c>
      <c r="R490" s="6">
        <f t="shared" si="31"/>
        <v>0</v>
      </c>
    </row>
    <row r="491" spans="14:18" ht="12.75">
      <c r="N491" s="12">
        <v>1.47</v>
      </c>
      <c r="O491" s="12">
        <f t="shared" si="28"/>
        <v>42.35</v>
      </c>
      <c r="P491" s="14" t="str">
        <f t="shared" si="29"/>
        <v>42.35</v>
      </c>
      <c r="Q491" s="6">
        <f t="shared" si="30"/>
        <v>0.08463628848379456</v>
      </c>
      <c r="R491" s="6">
        <f t="shared" si="31"/>
        <v>0</v>
      </c>
    </row>
    <row r="492" spans="14:18" ht="12.75">
      <c r="N492" s="12">
        <v>1.48</v>
      </c>
      <c r="O492" s="12">
        <f t="shared" si="28"/>
        <v>42.37</v>
      </c>
      <c r="P492" s="14" t="str">
        <f t="shared" si="29"/>
        <v>42.37</v>
      </c>
      <c r="Q492" s="6">
        <f t="shared" si="30"/>
        <v>0.08339706496937645</v>
      </c>
      <c r="R492" s="6">
        <f t="shared" si="31"/>
        <v>0</v>
      </c>
    </row>
    <row r="493" spans="14:18" ht="12.75">
      <c r="N493" s="12">
        <v>1.49</v>
      </c>
      <c r="O493" s="12">
        <f t="shared" si="28"/>
        <v>42.38</v>
      </c>
      <c r="P493" s="14" t="str">
        <f t="shared" si="29"/>
        <v>42.38</v>
      </c>
      <c r="Q493" s="6">
        <f t="shared" si="30"/>
        <v>0.0821677686701444</v>
      </c>
      <c r="R493" s="6">
        <f t="shared" si="31"/>
        <v>0</v>
      </c>
    </row>
    <row r="494" spans="14:18" ht="12.75">
      <c r="N494" s="12">
        <v>1.5</v>
      </c>
      <c r="O494" s="12">
        <f t="shared" si="28"/>
        <v>42.4</v>
      </c>
      <c r="P494" s="14" t="str">
        <f t="shared" si="29"/>
        <v>42.4</v>
      </c>
      <c r="Q494" s="6">
        <f t="shared" si="30"/>
        <v>0.08094849729118234</v>
      </c>
      <c r="R494" s="6">
        <f t="shared" si="31"/>
        <v>0</v>
      </c>
    </row>
    <row r="495" spans="14:18" ht="12.75">
      <c r="N495" s="12">
        <v>1.51</v>
      </c>
      <c r="O495" s="12">
        <f t="shared" si="28"/>
        <v>42.42</v>
      </c>
      <c r="P495" s="14" t="str">
        <f t="shared" si="29"/>
        <v>42.42</v>
      </c>
      <c r="Q495" s="6">
        <f t="shared" si="30"/>
        <v>0.07973934410758866</v>
      </c>
      <c r="R495" s="6">
        <f t="shared" si="31"/>
        <v>0</v>
      </c>
    </row>
    <row r="496" spans="14:18" ht="12.75">
      <c r="N496" s="12">
        <v>1.52</v>
      </c>
      <c r="O496" s="12">
        <f t="shared" si="28"/>
        <v>42.43</v>
      </c>
      <c r="P496" s="14" t="str">
        <f t="shared" si="29"/>
        <v>42.43</v>
      </c>
      <c r="Q496" s="6">
        <f t="shared" si="30"/>
        <v>0.07854039799318009</v>
      </c>
      <c r="R496" s="6">
        <f t="shared" si="31"/>
        <v>0</v>
      </c>
    </row>
    <row r="497" spans="14:18" ht="12.75">
      <c r="N497" s="12">
        <v>1.53</v>
      </c>
      <c r="O497" s="12">
        <f t="shared" si="28"/>
        <v>42.45</v>
      </c>
      <c r="P497" s="14" t="str">
        <f t="shared" si="29"/>
        <v>42.45</v>
      </c>
      <c r="Q497" s="6">
        <f t="shared" si="30"/>
        <v>0.07735174345095196</v>
      </c>
      <c r="R497" s="6">
        <f t="shared" si="31"/>
        <v>0</v>
      </c>
    </row>
    <row r="498" spans="14:18" ht="12.75">
      <c r="N498" s="12">
        <v>1.54</v>
      </c>
      <c r="O498" s="12">
        <f t="shared" si="28"/>
        <v>42.46</v>
      </c>
      <c r="P498" s="14" t="str">
        <f t="shared" si="29"/>
        <v>42.46</v>
      </c>
      <c r="Q498" s="6">
        <f t="shared" si="30"/>
        <v>0.07617346064525111</v>
      </c>
      <c r="R498" s="6">
        <f t="shared" si="31"/>
        <v>0</v>
      </c>
    </row>
    <row r="499" spans="14:18" ht="12.75">
      <c r="N499" s="12">
        <v>1.55</v>
      </c>
      <c r="O499" s="12">
        <f t="shared" si="28"/>
        <v>42.48</v>
      </c>
      <c r="P499" s="14" t="str">
        <f t="shared" si="29"/>
        <v>42.48</v>
      </c>
      <c r="Q499" s="6">
        <f t="shared" si="30"/>
        <v>0.075005625435616</v>
      </c>
      <c r="R499" s="6">
        <f t="shared" si="31"/>
        <v>0</v>
      </c>
    </row>
    <row r="500" spans="14:18" ht="12.75">
      <c r="N500" s="12">
        <v>1.56</v>
      </c>
      <c r="O500" s="12">
        <f t="shared" si="28"/>
        <v>42.5</v>
      </c>
      <c r="P500" s="14" t="str">
        <f t="shared" si="29"/>
        <v>42.5</v>
      </c>
      <c r="Q500" s="6">
        <f t="shared" si="30"/>
        <v>0.07384830941223892</v>
      </c>
      <c r="R500" s="6">
        <f t="shared" si="31"/>
        <v>0</v>
      </c>
    </row>
    <row r="501" spans="14:18" ht="12.75">
      <c r="N501" s="12">
        <v>1.57</v>
      </c>
      <c r="O501" s="12">
        <f t="shared" si="28"/>
        <v>42.51</v>
      </c>
      <c r="P501" s="14" t="str">
        <f t="shared" si="29"/>
        <v>42.51</v>
      </c>
      <c r="Q501" s="6">
        <f t="shared" si="30"/>
        <v>0.07270157993300443</v>
      </c>
      <c r="R501" s="6">
        <f t="shared" si="31"/>
        <v>0</v>
      </c>
    </row>
    <row r="502" spans="14:18" ht="12.75">
      <c r="N502" s="12">
        <v>1.58</v>
      </c>
      <c r="O502" s="12">
        <f t="shared" si="28"/>
        <v>42.53</v>
      </c>
      <c r="P502" s="14" t="str">
        <f t="shared" si="29"/>
        <v>42.53</v>
      </c>
      <c r="Q502" s="6">
        <f t="shared" si="30"/>
        <v>0.07156550016205772</v>
      </c>
      <c r="R502" s="6">
        <f t="shared" si="31"/>
        <v>0</v>
      </c>
    </row>
    <row r="503" spans="14:18" ht="12.75">
      <c r="N503" s="12">
        <v>1.59</v>
      </c>
      <c r="O503" s="12">
        <f t="shared" si="28"/>
        <v>42.54</v>
      </c>
      <c r="P503" s="14" t="str">
        <f t="shared" si="29"/>
        <v>42.54</v>
      </c>
      <c r="Q503" s="6">
        <f t="shared" si="30"/>
        <v>0.0704401291098566</v>
      </c>
      <c r="R503" s="6">
        <f t="shared" si="31"/>
        <v>0</v>
      </c>
    </row>
    <row r="504" spans="14:18" ht="12.75">
      <c r="N504" s="12">
        <v>1.6</v>
      </c>
      <c r="O504" s="12">
        <f t="shared" si="28"/>
        <v>42.56</v>
      </c>
      <c r="P504" s="14" t="str">
        <f t="shared" si="29"/>
        <v>42.56</v>
      </c>
      <c r="Q504" s="6">
        <f t="shared" si="30"/>
        <v>0.06932552167465972</v>
      </c>
      <c r="R504" s="6">
        <f t="shared" si="31"/>
        <v>0</v>
      </c>
    </row>
    <row r="505" spans="14:18" ht="12.75">
      <c r="N505" s="12">
        <v>1.61</v>
      </c>
      <c r="O505" s="12">
        <f t="shared" si="28"/>
        <v>42.58</v>
      </c>
      <c r="P505" s="14" t="str">
        <f t="shared" si="29"/>
        <v>42.58</v>
      </c>
      <c r="Q505" s="6">
        <f t="shared" si="30"/>
        <v>0.0682217286854046</v>
      </c>
      <c r="R505" s="6">
        <f t="shared" si="31"/>
        <v>0</v>
      </c>
    </row>
    <row r="506" spans="14:18" ht="12.75">
      <c r="N506" s="12">
        <v>1.62</v>
      </c>
      <c r="O506" s="12">
        <f t="shared" si="28"/>
        <v>42.59</v>
      </c>
      <c r="P506" s="14" t="str">
        <f t="shared" si="29"/>
        <v>42.59</v>
      </c>
      <c r="Q506" s="6">
        <f t="shared" si="30"/>
        <v>0.06712879694592737</v>
      </c>
      <c r="R506" s="6">
        <f t="shared" si="31"/>
        <v>0</v>
      </c>
    </row>
    <row r="507" spans="14:18" ht="12.75">
      <c r="N507" s="12">
        <v>1.63</v>
      </c>
      <c r="O507" s="12">
        <f t="shared" si="28"/>
        <v>42.61</v>
      </c>
      <c r="P507" s="14" t="str">
        <f t="shared" si="29"/>
        <v>42.61</v>
      </c>
      <c r="Q507" s="6">
        <f t="shared" si="30"/>
        <v>0.06604676928047727</v>
      </c>
      <c r="R507" s="6">
        <f t="shared" si="31"/>
        <v>0</v>
      </c>
    </row>
    <row r="508" spans="14:18" ht="12.75">
      <c r="N508" s="12">
        <v>1.64</v>
      </c>
      <c r="O508" s="12">
        <f t="shared" si="28"/>
        <v>42.62</v>
      </c>
      <c r="P508" s="14" t="str">
        <f t="shared" si="29"/>
        <v>42.62</v>
      </c>
      <c r="Q508" s="6">
        <f t="shared" si="30"/>
        <v>0.06497568458047764</v>
      </c>
      <c r="R508" s="6">
        <f t="shared" si="31"/>
        <v>0</v>
      </c>
    </row>
    <row r="509" spans="14:18" ht="12.75">
      <c r="N509" s="12">
        <v>1.65</v>
      </c>
      <c r="O509" s="12">
        <f t="shared" si="28"/>
        <v>42.64</v>
      </c>
      <c r="P509" s="14" t="str">
        <f t="shared" si="29"/>
        <v>42.64</v>
      </c>
      <c r="Q509" s="6">
        <f t="shared" si="30"/>
        <v>0.06391557785248626</v>
      </c>
      <c r="R509" s="6">
        <f t="shared" si="31"/>
        <v>0</v>
      </c>
    </row>
    <row r="510" spans="14:18" ht="12.75">
      <c r="N510" s="12">
        <v>1.66</v>
      </c>
      <c r="O510" s="12">
        <f t="shared" si="28"/>
        <v>42.66</v>
      </c>
      <c r="P510" s="14" t="str">
        <f t="shared" si="29"/>
        <v>42.66</v>
      </c>
      <c r="Q510" s="6">
        <f t="shared" si="30"/>
        <v>0.06286648026730661</v>
      </c>
      <c r="R510" s="6">
        <f t="shared" si="31"/>
        <v>0</v>
      </c>
    </row>
    <row r="511" spans="14:18" ht="12.75">
      <c r="N511" s="12">
        <v>1.67</v>
      </c>
      <c r="O511" s="12">
        <f t="shared" si="28"/>
        <v>42.67</v>
      </c>
      <c r="P511" s="14" t="str">
        <f t="shared" si="29"/>
        <v>42.67</v>
      </c>
      <c r="Q511" s="6">
        <f t="shared" si="30"/>
        <v>0.06182841921020232</v>
      </c>
      <c r="R511" s="6">
        <f t="shared" si="31"/>
        <v>0</v>
      </c>
    </row>
    <row r="512" spans="14:18" ht="12.75">
      <c r="N512" s="12">
        <v>1.68</v>
      </c>
      <c r="O512" s="12">
        <f t="shared" si="28"/>
        <v>42.69</v>
      </c>
      <c r="P512" s="14" t="str">
        <f t="shared" si="29"/>
        <v>42.69</v>
      </c>
      <c r="Q512" s="6">
        <f t="shared" si="30"/>
        <v>0.0608014183321672</v>
      </c>
      <c r="R512" s="6">
        <f t="shared" si="31"/>
        <v>0</v>
      </c>
    </row>
    <row r="513" spans="14:18" ht="12.75">
      <c r="N513" s="12">
        <v>1.69</v>
      </c>
      <c r="O513" s="12">
        <f t="shared" si="28"/>
        <v>42.7</v>
      </c>
      <c r="P513" s="14" t="str">
        <f t="shared" si="29"/>
        <v>42.7</v>
      </c>
      <c r="Q513" s="6">
        <f t="shared" si="30"/>
        <v>0.05978549760220251</v>
      </c>
      <c r="R513" s="6">
        <f t="shared" si="31"/>
        <v>0</v>
      </c>
    </row>
    <row r="514" spans="14:18" ht="12.75">
      <c r="N514" s="12">
        <v>1.7</v>
      </c>
      <c r="O514" s="12">
        <f t="shared" si="28"/>
        <v>42.72</v>
      </c>
      <c r="P514" s="14" t="str">
        <f t="shared" si="29"/>
        <v>42.72</v>
      </c>
      <c r="Q514" s="6">
        <f t="shared" si="30"/>
        <v>0.05878067336055434</v>
      </c>
      <c r="R514" s="6">
        <f t="shared" si="31"/>
        <v>0</v>
      </c>
    </row>
    <row r="515" spans="14:18" ht="12.75">
      <c r="N515" s="12">
        <v>1.71</v>
      </c>
      <c r="O515" s="12">
        <f t="shared" si="28"/>
        <v>42.74</v>
      </c>
      <c r="P515" s="14" t="str">
        <f t="shared" si="29"/>
        <v>42.74</v>
      </c>
      <c r="Q515" s="6">
        <f t="shared" si="30"/>
        <v>0.05778695837286293</v>
      </c>
      <c r="R515" s="6">
        <f t="shared" si="31"/>
        <v>0</v>
      </c>
    </row>
    <row r="516" spans="14:18" ht="12.75">
      <c r="N516" s="12">
        <v>1.72</v>
      </c>
      <c r="O516" s="12">
        <f t="shared" si="28"/>
        <v>42.75</v>
      </c>
      <c r="P516" s="14" t="str">
        <f t="shared" si="29"/>
        <v>42.75</v>
      </c>
      <c r="Q516" s="6">
        <f t="shared" si="30"/>
        <v>0.0568043618851768</v>
      </c>
      <c r="R516" s="6">
        <f t="shared" si="31"/>
        <v>0</v>
      </c>
    </row>
    <row r="517" spans="14:18" ht="12.75">
      <c r="N517" s="12">
        <v>1.73</v>
      </c>
      <c r="O517" s="12">
        <f t="shared" si="28"/>
        <v>42.77</v>
      </c>
      <c r="P517" s="14" t="str">
        <f t="shared" si="29"/>
        <v>42.77</v>
      </c>
      <c r="Q517" s="6">
        <f t="shared" si="30"/>
        <v>0.05583288967978437</v>
      </c>
      <c r="R517" s="6">
        <f t="shared" si="31"/>
        <v>0</v>
      </c>
    </row>
    <row r="518" spans="14:18" ht="12.75">
      <c r="N518" s="12">
        <v>1.74</v>
      </c>
      <c r="O518" s="12">
        <f t="shared" si="28"/>
        <v>42.78</v>
      </c>
      <c r="P518" s="14" t="str">
        <f t="shared" si="29"/>
        <v>42.78</v>
      </c>
      <c r="Q518" s="6">
        <f t="shared" si="30"/>
        <v>0.05487254413181602</v>
      </c>
      <c r="R518" s="6">
        <f t="shared" si="31"/>
        <v>0</v>
      </c>
    </row>
    <row r="519" spans="14:18" ht="12.75">
      <c r="N519" s="12">
        <v>1.75</v>
      </c>
      <c r="O519" s="12">
        <f t="shared" si="28"/>
        <v>42.8</v>
      </c>
      <c r="P519" s="14" t="str">
        <f t="shared" si="29"/>
        <v>42.8</v>
      </c>
      <c r="Q519" s="6">
        <f t="shared" si="30"/>
        <v>0.053923324266569705</v>
      </c>
      <c r="R519" s="6">
        <f t="shared" si="31"/>
        <v>0</v>
      </c>
    </row>
    <row r="520" spans="14:18" ht="12.75">
      <c r="N520" s="12">
        <v>1.76</v>
      </c>
      <c r="O520" s="12">
        <f t="shared" si="28"/>
        <v>42.82</v>
      </c>
      <c r="P520" s="14" t="str">
        <f t="shared" si="29"/>
        <v>42.82</v>
      </c>
      <c r="Q520" s="6">
        <f t="shared" si="30"/>
        <v>0.052985225817513894</v>
      </c>
      <c r="R520" s="6">
        <f t="shared" si="31"/>
        <v>0</v>
      </c>
    </row>
    <row r="521" spans="14:18" ht="12.75">
      <c r="N521" s="12">
        <v>1.77</v>
      </c>
      <c r="O521" s="12">
        <f t="shared" si="28"/>
        <v>42.83</v>
      </c>
      <c r="P521" s="14" t="str">
        <f t="shared" si="29"/>
        <v>42.83</v>
      </c>
      <c r="Q521" s="6">
        <f t="shared" si="30"/>
        <v>0.052058241284921536</v>
      </c>
      <c r="R521" s="6">
        <f t="shared" si="31"/>
        <v>0</v>
      </c>
    </row>
    <row r="522" spans="14:18" ht="12.75">
      <c r="N522" s="12">
        <v>1.78</v>
      </c>
      <c r="O522" s="12">
        <f t="shared" si="28"/>
        <v>42.85</v>
      </c>
      <c r="P522" s="14" t="str">
        <f t="shared" si="29"/>
        <v>42.85</v>
      </c>
      <c r="Q522" s="6">
        <f t="shared" si="30"/>
        <v>0.05114235999508925</v>
      </c>
      <c r="R522" s="6">
        <f t="shared" si="31"/>
        <v>0</v>
      </c>
    </row>
    <row r="523" spans="14:18" ht="12.75">
      <c r="N523" s="12">
        <v>1.79</v>
      </c>
      <c r="O523" s="12">
        <f t="shared" si="28"/>
        <v>42.86</v>
      </c>
      <c r="P523" s="14" t="str">
        <f t="shared" si="29"/>
        <v>42.86</v>
      </c>
      <c r="Q523" s="6">
        <f t="shared" si="30"/>
        <v>0.050237568160096356</v>
      </c>
      <c r="R523" s="6">
        <f t="shared" si="31"/>
        <v>0</v>
      </c>
    </row>
    <row r="524" spans="14:18" ht="12.75">
      <c r="N524" s="12">
        <v>1.8</v>
      </c>
      <c r="O524" s="12">
        <f t="shared" si="28"/>
        <v>42.88</v>
      </c>
      <c r="P524" s="14" t="str">
        <f t="shared" si="29"/>
        <v>42.88</v>
      </c>
      <c r="Q524" s="6">
        <f t="shared" si="30"/>
        <v>0.04934384893805884</v>
      </c>
      <c r="R524" s="6">
        <f t="shared" si="31"/>
        <v>0</v>
      </c>
    </row>
    <row r="525" spans="14:18" ht="12.75">
      <c r="N525" s="12">
        <v>1.81</v>
      </c>
      <c r="O525" s="12">
        <f t="shared" si="28"/>
        <v>42.9</v>
      </c>
      <c r="P525" s="14" t="str">
        <f t="shared" si="29"/>
        <v>42.9</v>
      </c>
      <c r="Q525" s="6">
        <f t="shared" si="30"/>
        <v>0.04846118249383374</v>
      </c>
      <c r="R525" s="6">
        <f t="shared" si="31"/>
        <v>0</v>
      </c>
    </row>
    <row r="526" spans="14:18" ht="12.75">
      <c r="N526" s="12">
        <v>1.82</v>
      </c>
      <c r="O526" s="12">
        <f t="shared" si="28"/>
        <v>42.91</v>
      </c>
      <c r="P526" s="14" t="str">
        <f t="shared" si="29"/>
        <v>42.91</v>
      </c>
      <c r="Q526" s="6">
        <f t="shared" si="30"/>
        <v>0.04758954606012957</v>
      </c>
      <c r="R526" s="6">
        <f t="shared" si="31"/>
        <v>0</v>
      </c>
    </row>
    <row r="527" spans="14:18" ht="12.75">
      <c r="N527" s="12">
        <v>1.83</v>
      </c>
      <c r="O527" s="12">
        <f t="shared" si="28"/>
        <v>42.93</v>
      </c>
      <c r="P527" s="14" t="str">
        <f t="shared" si="29"/>
        <v>42.93</v>
      </c>
      <c r="Q527" s="6">
        <f t="shared" si="30"/>
        <v>0.04672891399897975</v>
      </c>
      <c r="R527" s="6">
        <f t="shared" si="31"/>
        <v>0</v>
      </c>
    </row>
    <row r="528" spans="14:18" ht="12.75">
      <c r="N528" s="12">
        <v>1.84</v>
      </c>
      <c r="O528" s="12">
        <f t="shared" si="28"/>
        <v>42.94</v>
      </c>
      <c r="P528" s="14" t="str">
        <f t="shared" si="29"/>
        <v>42.94</v>
      </c>
      <c r="Q528" s="6">
        <f t="shared" si="30"/>
        <v>0.045879257863535555</v>
      </c>
      <c r="R528" s="6">
        <f t="shared" si="31"/>
        <v>0</v>
      </c>
    </row>
    <row r="529" spans="14:18" ht="12.75">
      <c r="N529" s="12">
        <v>1.85</v>
      </c>
      <c r="O529" s="12">
        <f t="shared" si="28"/>
        <v>42.96</v>
      </c>
      <c r="P529" s="14" t="str">
        <f t="shared" si="29"/>
        <v>42.96</v>
      </c>
      <c r="Q529" s="6">
        <f t="shared" si="30"/>
        <v>0.04504054646013624</v>
      </c>
      <c r="R529" s="6">
        <f t="shared" si="31"/>
        <v>0</v>
      </c>
    </row>
    <row r="530" spans="14:18" ht="12.75">
      <c r="N530" s="12">
        <v>1.86</v>
      </c>
      <c r="O530" s="12">
        <f t="shared" si="28"/>
        <v>42.98</v>
      </c>
      <c r="P530" s="14" t="str">
        <f t="shared" si="29"/>
        <v>42.98</v>
      </c>
      <c r="Q530" s="6">
        <f t="shared" si="30"/>
        <v>0.04421274591061461</v>
      </c>
      <c r="R530" s="6">
        <f t="shared" si="31"/>
        <v>0</v>
      </c>
    </row>
    <row r="531" spans="14:18" ht="12.75">
      <c r="N531" s="12">
        <v>1.87</v>
      </c>
      <c r="O531" s="12">
        <f t="shared" si="28"/>
        <v>42.99</v>
      </c>
      <c r="P531" s="14" t="str">
        <f t="shared" si="29"/>
        <v>42.99</v>
      </c>
      <c r="Q531" s="6">
        <f t="shared" si="30"/>
        <v>0.04339581971479636</v>
      </c>
      <c r="R531" s="6">
        <f t="shared" si="31"/>
        <v>0</v>
      </c>
    </row>
    <row r="532" spans="14:18" ht="12.75">
      <c r="N532" s="12">
        <v>1.88</v>
      </c>
      <c r="O532" s="12">
        <f t="shared" si="28"/>
        <v>43.01</v>
      </c>
      <c r="P532" s="14" t="str">
        <f t="shared" si="29"/>
        <v>43.01</v>
      </c>
      <c r="Q532" s="6">
        <f t="shared" si="30"/>
        <v>0.042589728813152865</v>
      </c>
      <c r="R532" s="6">
        <f t="shared" si="31"/>
        <v>0</v>
      </c>
    </row>
    <row r="533" spans="14:18" ht="12.75">
      <c r="N533" s="12">
        <v>1.89</v>
      </c>
      <c r="O533" s="12">
        <f t="shared" si="28"/>
        <v>43.02</v>
      </c>
      <c r="P533" s="14" t="str">
        <f t="shared" si="29"/>
        <v>43.02</v>
      </c>
      <c r="Q533" s="6">
        <f t="shared" si="30"/>
        <v>0.04179443164956697</v>
      </c>
      <c r="R533" s="6">
        <f t="shared" si="31"/>
        <v>0</v>
      </c>
    </row>
    <row r="534" spans="14:18" ht="12.75">
      <c r="N534" s="12">
        <v>1.9</v>
      </c>
      <c r="O534" s="12">
        <f t="shared" si="28"/>
        <v>43.04</v>
      </c>
      <c r="P534" s="14" t="str">
        <f t="shared" si="29"/>
        <v>43.04</v>
      </c>
      <c r="Q534" s="6">
        <f t="shared" si="30"/>
        <v>0.04100988423417287</v>
      </c>
      <c r="R534" s="6">
        <f t="shared" si="31"/>
        <v>0</v>
      </c>
    </row>
    <row r="535" spans="14:18" ht="12.75">
      <c r="N535" s="12">
        <v>1.91</v>
      </c>
      <c r="O535" s="12">
        <f t="shared" si="28"/>
        <v>43.06</v>
      </c>
      <c r="P535" s="14" t="str">
        <f t="shared" si="29"/>
        <v>43.06</v>
      </c>
      <c r="Q535" s="6">
        <f t="shared" si="30"/>
        <v>0.040236040206230846</v>
      </c>
      <c r="R535" s="6">
        <f t="shared" si="31"/>
        <v>0</v>
      </c>
    </row>
    <row r="536" spans="14:18" ht="12.75">
      <c r="N536" s="12">
        <v>1.92</v>
      </c>
      <c r="O536" s="12">
        <f aca="true" t="shared" si="32" ref="O536:O599">ROUND(N536*$C$4/SQRT($C$6)+$C$5,2)</f>
        <v>43.07</v>
      </c>
      <c r="P536" s="14" t="str">
        <f aca="true" t="shared" si="33" ref="P536:P599">CONCATENATE(O536)</f>
        <v>43.07</v>
      </c>
      <c r="Q536" s="6">
        <f aca="true" t="shared" si="34" ref="Q536:Q599">IF(OR(O536&lt;$E$7,O536&gt;$G$7),0,(EXP(-0.5*N536^2))/($C$4*(1/SQRT($C$6))*SQRT(2*PI())))</f>
        <v>0.03947285089699916</v>
      </c>
      <c r="R536" s="6">
        <f aca="true" t="shared" si="35" ref="R536:R599">IF(AND(O536&gt;=$E$7,O536&lt;=$G$7),0,(EXP(-0.5*N536^2))/($C$4*(1/SQRT($C$6))*SQRT(2*PI())))</f>
        <v>0</v>
      </c>
    </row>
    <row r="537" spans="14:18" ht="12.75">
      <c r="N537" s="12">
        <v>1.93</v>
      </c>
      <c r="O537" s="12">
        <f t="shared" si="32"/>
        <v>43.09</v>
      </c>
      <c r="P537" s="14" t="str">
        <f t="shared" si="33"/>
        <v>43.09</v>
      </c>
      <c r="Q537" s="6">
        <f t="shared" si="34"/>
        <v>0.03872026539256573</v>
      </c>
      <c r="R537" s="6">
        <f t="shared" si="35"/>
        <v>0</v>
      </c>
    </row>
    <row r="538" spans="14:18" ht="12.75">
      <c r="N538" s="12">
        <v>1.94</v>
      </c>
      <c r="O538" s="12">
        <f t="shared" si="32"/>
        <v>43.1</v>
      </c>
      <c r="P538" s="14" t="str">
        <f t="shared" si="33"/>
        <v>43.1</v>
      </c>
      <c r="Q538" s="6">
        <f t="shared" si="34"/>
        <v>0.037978230596602984</v>
      </c>
      <c r="R538" s="6">
        <f t="shared" si="35"/>
        <v>0</v>
      </c>
    </row>
    <row r="539" spans="14:18" ht="12.75">
      <c r="N539" s="12">
        <v>1.95</v>
      </c>
      <c r="O539" s="12">
        <f t="shared" si="32"/>
        <v>43.12</v>
      </c>
      <c r="P539" s="14" t="str">
        <f t="shared" si="33"/>
        <v>43.12</v>
      </c>
      <c r="Q539" s="6">
        <f t="shared" si="34"/>
        <v>0.037246691293010045</v>
      </c>
      <c r="R539" s="6">
        <f t="shared" si="35"/>
        <v>0</v>
      </c>
    </row>
    <row r="540" spans="14:18" ht="12.75">
      <c r="N540" s="12">
        <v>1.96</v>
      </c>
      <c r="O540" s="12">
        <f t="shared" si="32"/>
        <v>43.14</v>
      </c>
      <c r="P540" s="14" t="str">
        <f t="shared" si="33"/>
        <v>43.14</v>
      </c>
      <c r="Q540" s="6">
        <f t="shared" si="34"/>
        <v>0.03652559020840717</v>
      </c>
      <c r="R540" s="6">
        <f t="shared" si="35"/>
        <v>0</v>
      </c>
    </row>
    <row r="541" spans="14:18" ht="12.75">
      <c r="N541" s="12">
        <v>1.97</v>
      </c>
      <c r="O541" s="12">
        <f t="shared" si="32"/>
        <v>43.15</v>
      </c>
      <c r="P541" s="14" t="str">
        <f t="shared" si="33"/>
        <v>43.15</v>
      </c>
      <c r="Q541" s="6">
        <f t="shared" si="34"/>
        <v>0.035814868074448204</v>
      </c>
      <c r="R541" s="6">
        <f t="shared" si="35"/>
        <v>0</v>
      </c>
    </row>
    <row r="542" spans="14:18" ht="12.75">
      <c r="N542" s="12">
        <v>1.98</v>
      </c>
      <c r="O542" s="12">
        <f t="shared" si="32"/>
        <v>43.17</v>
      </c>
      <c r="P542" s="14" t="str">
        <f t="shared" si="33"/>
        <v>43.17</v>
      </c>
      <c r="Q542" s="6">
        <f t="shared" si="34"/>
        <v>0.03511446368991753</v>
      </c>
      <c r="R542" s="6">
        <f t="shared" si="35"/>
        <v>0</v>
      </c>
    </row>
    <row r="543" spans="14:18" ht="12.75">
      <c r="N543" s="12">
        <v>1.99</v>
      </c>
      <c r="O543" s="12">
        <f t="shared" si="32"/>
        <v>43.18</v>
      </c>
      <c r="P543" s="14" t="str">
        <f t="shared" si="33"/>
        <v>43.18</v>
      </c>
      <c r="Q543" s="6">
        <f t="shared" si="34"/>
        <v>0.0344243139825786</v>
      </c>
      <c r="R543" s="6">
        <f t="shared" si="35"/>
        <v>0</v>
      </c>
    </row>
    <row r="544" spans="14:18" ht="12.75">
      <c r="N544" s="12">
        <v>2</v>
      </c>
      <c r="O544" s="12">
        <f t="shared" si="32"/>
        <v>43.2</v>
      </c>
      <c r="P544" s="14" t="str">
        <f t="shared" si="33"/>
        <v>43.2</v>
      </c>
      <c r="Q544" s="6">
        <f t="shared" si="34"/>
        <v>0.033744354070742534</v>
      </c>
      <c r="R544" s="6">
        <f t="shared" si="35"/>
        <v>0</v>
      </c>
    </row>
    <row r="545" spans="14:18" ht="12.75">
      <c r="N545" s="12">
        <v>2.01</v>
      </c>
      <c r="O545" s="12">
        <f t="shared" si="32"/>
        <v>43.22</v>
      </c>
      <c r="P545" s="14" t="str">
        <f t="shared" si="33"/>
        <v>43.22</v>
      </c>
      <c r="Q545" s="6">
        <f t="shared" si="34"/>
        <v>0.033074517324525196</v>
      </c>
      <c r="R545" s="6">
        <f t="shared" si="35"/>
        <v>0</v>
      </c>
    </row>
    <row r="546" spans="14:18" ht="12.75">
      <c r="N546" s="12">
        <v>2.02</v>
      </c>
      <c r="O546" s="12">
        <f t="shared" si="32"/>
        <v>43.23</v>
      </c>
      <c r="P546" s="14" t="str">
        <f t="shared" si="33"/>
        <v>43.23</v>
      </c>
      <c r="Q546" s="6">
        <f t="shared" si="34"/>
        <v>0.032414735426762854</v>
      </c>
      <c r="R546" s="6">
        <f t="shared" si="35"/>
        <v>0</v>
      </c>
    </row>
    <row r="547" spans="14:18" ht="12.75">
      <c r="N547" s="12">
        <v>2.03</v>
      </c>
      <c r="O547" s="12">
        <f t="shared" si="32"/>
        <v>43.25</v>
      </c>
      <c r="P547" s="14" t="str">
        <f t="shared" si="33"/>
        <v>43.25</v>
      </c>
      <c r="Q547" s="6">
        <f t="shared" si="34"/>
        <v>0.031764938433557</v>
      </c>
      <c r="R547" s="6">
        <f t="shared" si="35"/>
        <v>0</v>
      </c>
    </row>
    <row r="548" spans="14:18" ht="12.75">
      <c r="N548" s="12">
        <v>2.04</v>
      </c>
      <c r="O548" s="12">
        <f t="shared" si="32"/>
        <v>43.26</v>
      </c>
      <c r="P548" s="14" t="str">
        <f t="shared" si="33"/>
        <v>43.26</v>
      </c>
      <c r="Q548" s="6">
        <f t="shared" si="34"/>
        <v>0.03112505483441923</v>
      </c>
      <c r="R548" s="6">
        <f t="shared" si="35"/>
        <v>0</v>
      </c>
    </row>
    <row r="549" spans="14:18" ht="12.75">
      <c r="N549" s="12">
        <v>2.05</v>
      </c>
      <c r="O549" s="12">
        <f t="shared" si="32"/>
        <v>43.28</v>
      </c>
      <c r="P549" s="14" t="str">
        <f t="shared" si="33"/>
        <v>43.28</v>
      </c>
      <c r="Q549" s="6">
        <f t="shared" si="34"/>
        <v>0.03049501161198923</v>
      </c>
      <c r="R549" s="6">
        <f t="shared" si="35"/>
        <v>0</v>
      </c>
    </row>
    <row r="550" spans="14:18" ht="12.75">
      <c r="N550" s="12">
        <v>2.06</v>
      </c>
      <c r="O550" s="12">
        <f t="shared" si="32"/>
        <v>43.3</v>
      </c>
      <c r="P550" s="14" t="str">
        <f t="shared" si="33"/>
        <v>43.3</v>
      </c>
      <c r="Q550" s="6">
        <f t="shared" si="34"/>
        <v>0.029874734301298146</v>
      </c>
      <c r="R550" s="6">
        <f t="shared" si="35"/>
        <v>0</v>
      </c>
    </row>
    <row r="551" spans="14:18" ht="12.75">
      <c r="N551" s="12">
        <v>2.07</v>
      </c>
      <c r="O551" s="12">
        <f t="shared" si="32"/>
        <v>43.31</v>
      </c>
      <c r="P551" s="14" t="str">
        <f t="shared" si="33"/>
        <v>43.31</v>
      </c>
      <c r="Q551" s="6">
        <f t="shared" si="34"/>
        <v>0</v>
      </c>
      <c r="R551" s="6">
        <f t="shared" si="35"/>
        <v>0.029264147048551976</v>
      </c>
    </row>
    <row r="552" spans="14:18" ht="12.75">
      <c r="N552" s="12">
        <v>2.08</v>
      </c>
      <c r="O552" s="12">
        <f t="shared" si="32"/>
        <v>43.33</v>
      </c>
      <c r="P552" s="14" t="str">
        <f t="shared" si="33"/>
        <v>43.33</v>
      </c>
      <c r="Q552" s="6">
        <f t="shared" si="34"/>
        <v>0</v>
      </c>
      <c r="R552" s="6">
        <f t="shared" si="35"/>
        <v>0.028663172669409306</v>
      </c>
    </row>
    <row r="553" spans="14:18" ht="12.75">
      <c r="N553" s="12">
        <v>2.09</v>
      </c>
      <c r="O553" s="12">
        <f t="shared" si="32"/>
        <v>43.34</v>
      </c>
      <c r="P553" s="14" t="str">
        <f t="shared" si="33"/>
        <v>43.34</v>
      </c>
      <c r="Q553" s="6">
        <f t="shared" si="34"/>
        <v>0</v>
      </c>
      <c r="R553" s="6">
        <f t="shared" si="35"/>
        <v>0.028071732706729437</v>
      </c>
    </row>
    <row r="554" spans="14:18" ht="12.75">
      <c r="N554" s="12">
        <v>2.1</v>
      </c>
      <c r="O554" s="12">
        <f t="shared" si="32"/>
        <v>43.36</v>
      </c>
      <c r="P554" s="14" t="str">
        <f t="shared" si="33"/>
        <v>43.36</v>
      </c>
      <c r="Q554" s="6">
        <f t="shared" si="34"/>
        <v>0</v>
      </c>
      <c r="R554" s="6">
        <f t="shared" si="35"/>
        <v>0.027489747487766995</v>
      </c>
    </row>
    <row r="555" spans="14:18" ht="12.75">
      <c r="N555" s="12">
        <v>2.11</v>
      </c>
      <c r="O555" s="12">
        <f t="shared" si="32"/>
        <v>43.38</v>
      </c>
      <c r="P555" s="14" t="str">
        <f t="shared" si="33"/>
        <v>43.38</v>
      </c>
      <c r="Q555" s="6">
        <f t="shared" si="34"/>
        <v>0</v>
      </c>
      <c r="R555" s="6">
        <f t="shared" si="35"/>
        <v>0.026917136180791085</v>
      </c>
    </row>
    <row r="556" spans="14:18" ht="12.75">
      <c r="N556" s="12">
        <v>2.12</v>
      </c>
      <c r="O556" s="12">
        <f t="shared" si="32"/>
        <v>43.39</v>
      </c>
      <c r="P556" s="14" t="str">
        <f t="shared" si="33"/>
        <v>43.39</v>
      </c>
      <c r="Q556" s="6">
        <f t="shared" si="34"/>
        <v>0</v>
      </c>
      <c r="R556" s="6">
        <f t="shared" si="35"/>
        <v>0.026353816851106444</v>
      </c>
    </row>
    <row r="557" spans="14:18" ht="12.75">
      <c r="N557" s="12">
        <v>2.13</v>
      </c>
      <c r="O557" s="12">
        <f t="shared" si="32"/>
        <v>43.41</v>
      </c>
      <c r="P557" s="14" t="str">
        <f t="shared" si="33"/>
        <v>43.41</v>
      </c>
      <c r="Q557" s="6">
        <f t="shared" si="34"/>
        <v>0</v>
      </c>
      <c r="R557" s="6">
        <f t="shared" si="35"/>
        <v>0.02579970651645651</v>
      </c>
    </row>
    <row r="558" spans="14:18" ht="12.75">
      <c r="N558" s="12">
        <v>2.14</v>
      </c>
      <c r="O558" s="12">
        <f t="shared" si="32"/>
        <v>43.42</v>
      </c>
      <c r="P558" s="14" t="str">
        <f t="shared" si="33"/>
        <v>43.42</v>
      </c>
      <c r="Q558" s="6">
        <f t="shared" si="34"/>
        <v>0</v>
      </c>
      <c r="R558" s="6">
        <f t="shared" si="35"/>
        <v>0.02525472120178769</v>
      </c>
    </row>
    <row r="559" spans="14:18" ht="12.75">
      <c r="N559" s="12">
        <v>2.15</v>
      </c>
      <c r="O559" s="12">
        <f t="shared" si="32"/>
        <v>43.44</v>
      </c>
      <c r="P559" s="14" t="str">
        <f t="shared" si="33"/>
        <v>43.44</v>
      </c>
      <c r="Q559" s="6">
        <f t="shared" si="34"/>
        <v>0</v>
      </c>
      <c r="R559" s="6">
        <f t="shared" si="35"/>
        <v>0.02471877599335639</v>
      </c>
    </row>
    <row r="560" spans="14:18" ht="12.75">
      <c r="N560" s="12">
        <v>2.16</v>
      </c>
      <c r="O560" s="12">
        <f t="shared" si="32"/>
        <v>43.46</v>
      </c>
      <c r="P560" s="14" t="str">
        <f t="shared" si="33"/>
        <v>43.46</v>
      </c>
      <c r="Q560" s="6">
        <f t="shared" si="34"/>
        <v>0</v>
      </c>
      <c r="R560" s="6">
        <f t="shared" si="35"/>
        <v>0.024191785092159756</v>
      </c>
    </row>
    <row r="561" spans="14:18" ht="12.75">
      <c r="N561" s="12">
        <v>2.17</v>
      </c>
      <c r="O561" s="12">
        <f t="shared" si="32"/>
        <v>43.47</v>
      </c>
      <c r="P561" s="14" t="str">
        <f t="shared" si="33"/>
        <v>43.47</v>
      </c>
      <c r="Q561" s="6">
        <f t="shared" si="34"/>
        <v>0</v>
      </c>
      <c r="R561" s="6">
        <f t="shared" si="35"/>
        <v>0.023673661866673426</v>
      </c>
    </row>
    <row r="562" spans="14:18" ht="12.75">
      <c r="N562" s="12">
        <v>2.18</v>
      </c>
      <c r="O562" s="12">
        <f t="shared" si="32"/>
        <v>43.49</v>
      </c>
      <c r="P562" s="14" t="str">
        <f t="shared" si="33"/>
        <v>43.49</v>
      </c>
      <c r="Q562" s="6">
        <f t="shared" si="34"/>
        <v>0</v>
      </c>
      <c r="R562" s="6">
        <f t="shared" si="35"/>
        <v>0.023164318904879046</v>
      </c>
    </row>
    <row r="563" spans="14:18" ht="12.75">
      <c r="N563" s="12">
        <v>2.19</v>
      </c>
      <c r="O563" s="12">
        <f t="shared" si="32"/>
        <v>43.5</v>
      </c>
      <c r="P563" s="14" t="str">
        <f t="shared" si="33"/>
        <v>43.5</v>
      </c>
      <c r="Q563" s="6">
        <f t="shared" si="34"/>
        <v>0</v>
      </c>
      <c r="R563" s="6">
        <f t="shared" si="35"/>
        <v>0.02266366806556639</v>
      </c>
    </row>
    <row r="564" spans="14:18" ht="12.75">
      <c r="N564" s="12">
        <v>2.2</v>
      </c>
      <c r="O564" s="12">
        <f t="shared" si="32"/>
        <v>43.52</v>
      </c>
      <c r="P564" s="14" t="str">
        <f t="shared" si="33"/>
        <v>43.52</v>
      </c>
      <c r="Q564" s="6">
        <f t="shared" si="34"/>
        <v>0</v>
      </c>
      <c r="R564" s="6">
        <f t="shared" si="35"/>
        <v>0.02217162052889464</v>
      </c>
    </row>
    <row r="565" spans="14:18" ht="12.75">
      <c r="N565" s="12">
        <v>2.21</v>
      </c>
      <c r="O565" s="12">
        <f t="shared" si="32"/>
        <v>43.54</v>
      </c>
      <c r="P565" s="14" t="str">
        <f t="shared" si="33"/>
        <v>43.54</v>
      </c>
      <c r="Q565" s="6">
        <f t="shared" si="34"/>
        <v>0</v>
      </c>
      <c r="R565" s="6">
        <f t="shared" si="35"/>
        <v>0.021688086846199262</v>
      </c>
    </row>
    <row r="566" spans="14:18" ht="12.75">
      <c r="N566" s="12">
        <v>2.22</v>
      </c>
      <c r="O566" s="12">
        <f t="shared" si="32"/>
        <v>43.55</v>
      </c>
      <c r="P566" s="14" t="str">
        <f t="shared" si="33"/>
        <v>43.55</v>
      </c>
      <c r="Q566" s="6">
        <f t="shared" si="34"/>
        <v>0</v>
      </c>
      <c r="R566" s="6">
        <f t="shared" si="35"/>
        <v>0.02121297698903074</v>
      </c>
    </row>
    <row r="567" spans="14:18" ht="12.75">
      <c r="N567" s="12">
        <v>2.23</v>
      </c>
      <c r="O567" s="12">
        <f t="shared" si="32"/>
        <v>43.57</v>
      </c>
      <c r="P567" s="14" t="str">
        <f t="shared" si="33"/>
        <v>43.57</v>
      </c>
      <c r="Q567" s="6">
        <f t="shared" si="34"/>
        <v>0</v>
      </c>
      <c r="R567" s="6">
        <f t="shared" si="35"/>
        <v>0.020746200397413202</v>
      </c>
    </row>
    <row r="568" spans="14:18" ht="12.75">
      <c r="N568" s="12">
        <v>2.24</v>
      </c>
      <c r="O568" s="12">
        <f t="shared" si="32"/>
        <v>43.58</v>
      </c>
      <c r="P568" s="14" t="str">
        <f t="shared" si="33"/>
        <v>43.58</v>
      </c>
      <c r="Q568" s="6">
        <f t="shared" si="34"/>
        <v>0</v>
      </c>
      <c r="R568" s="6">
        <f t="shared" si="35"/>
        <v>0.020287666027310903</v>
      </c>
    </row>
    <row r="569" spans="14:18" ht="12.75">
      <c r="N569" s="12">
        <v>2.25</v>
      </c>
      <c r="O569" s="12">
        <f t="shared" si="32"/>
        <v>43.6</v>
      </c>
      <c r="P569" s="14" t="str">
        <f t="shared" si="33"/>
        <v>43.6</v>
      </c>
      <c r="Q569" s="6">
        <f t="shared" si="34"/>
        <v>0</v>
      </c>
      <c r="R569" s="6">
        <f t="shared" si="35"/>
        <v>0.019837282397292138</v>
      </c>
    </row>
    <row r="570" spans="14:18" ht="12.75">
      <c r="N570" s="12">
        <v>2.26</v>
      </c>
      <c r="O570" s="12">
        <f t="shared" si="32"/>
        <v>43.62</v>
      </c>
      <c r="P570" s="14" t="str">
        <f t="shared" si="33"/>
        <v>43.62</v>
      </c>
      <c r="Q570" s="6">
        <f t="shared" si="34"/>
        <v>0</v>
      </c>
      <c r="R570" s="6">
        <f t="shared" si="35"/>
        <v>0.01939495763438017</v>
      </c>
    </row>
    <row r="571" spans="14:18" ht="12.75">
      <c r="N571" s="12">
        <v>2.27</v>
      </c>
      <c r="O571" s="12">
        <f t="shared" si="32"/>
        <v>43.63</v>
      </c>
      <c r="P571" s="14" t="str">
        <f t="shared" si="33"/>
        <v>43.63</v>
      </c>
      <c r="Q571" s="6">
        <f t="shared" si="34"/>
        <v>0</v>
      </c>
      <c r="R571" s="6">
        <f t="shared" si="35"/>
        <v>0.018960599519082272</v>
      </c>
    </row>
    <row r="572" spans="14:18" ht="12.75">
      <c r="N572" s="12">
        <v>2.28</v>
      </c>
      <c r="O572" s="12">
        <f t="shared" si="32"/>
        <v>43.65</v>
      </c>
      <c r="P572" s="14" t="str">
        <f t="shared" si="33"/>
        <v>43.65</v>
      </c>
      <c r="Q572" s="6">
        <f t="shared" si="34"/>
        <v>0</v>
      </c>
      <c r="R572" s="6">
        <f t="shared" si="35"/>
        <v>0.018534115529588297</v>
      </c>
    </row>
    <row r="573" spans="14:18" ht="12.75">
      <c r="N573" s="12">
        <v>2.29</v>
      </c>
      <c r="O573" s="12">
        <f t="shared" si="32"/>
        <v>43.66</v>
      </c>
      <c r="P573" s="14" t="str">
        <f t="shared" si="33"/>
        <v>43.66</v>
      </c>
      <c r="Q573" s="6">
        <f t="shared" si="34"/>
        <v>0</v>
      </c>
      <c r="R573" s="6">
        <f t="shared" si="35"/>
        <v>0.018115412885130883</v>
      </c>
    </row>
    <row r="574" spans="14:18" ht="12.75">
      <c r="N574" s="12">
        <v>2.3</v>
      </c>
      <c r="O574" s="12">
        <f t="shared" si="32"/>
        <v>43.68</v>
      </c>
      <c r="P574" s="14" t="str">
        <f t="shared" si="33"/>
        <v>43.68</v>
      </c>
      <c r="Q574" s="6">
        <f t="shared" si="34"/>
        <v>0</v>
      </c>
      <c r="R574" s="6">
        <f t="shared" si="35"/>
        <v>0.01770439858850074</v>
      </c>
    </row>
    <row r="575" spans="14:18" ht="12.75">
      <c r="N575" s="12">
        <v>2.31</v>
      </c>
      <c r="O575" s="12">
        <f t="shared" si="32"/>
        <v>43.7</v>
      </c>
      <c r="P575" s="14" t="str">
        <f t="shared" si="33"/>
        <v>43.7</v>
      </c>
      <c r="Q575" s="6">
        <f t="shared" si="34"/>
        <v>0</v>
      </c>
      <c r="R575" s="6">
        <f t="shared" si="35"/>
        <v>0.017300979467710358</v>
      </c>
    </row>
    <row r="576" spans="14:18" ht="12.75">
      <c r="N576" s="12">
        <v>2.32</v>
      </c>
      <c r="O576" s="12">
        <f t="shared" si="32"/>
        <v>43.71</v>
      </c>
      <c r="P576" s="14" t="str">
        <f t="shared" si="33"/>
        <v>43.71</v>
      </c>
      <c r="Q576" s="6">
        <f t="shared" si="34"/>
        <v>0</v>
      </c>
      <c r="R576" s="6">
        <f t="shared" si="35"/>
        <v>0.016905062216801114</v>
      </c>
    </row>
    <row r="577" spans="14:18" ht="12.75">
      <c r="N577" s="12">
        <v>2.33</v>
      </c>
      <c r="O577" s="12">
        <f t="shared" si="32"/>
        <v>43.73</v>
      </c>
      <c r="P577" s="14" t="str">
        <f t="shared" si="33"/>
        <v>43.73</v>
      </c>
      <c r="Q577" s="6">
        <f t="shared" si="34"/>
        <v>0</v>
      </c>
      <c r="R577" s="6">
        <f t="shared" si="35"/>
        <v>0.016516553435788575</v>
      </c>
    </row>
    <row r="578" spans="14:18" ht="12.75">
      <c r="N578" s="12">
        <v>2.34</v>
      </c>
      <c r="O578" s="12">
        <f t="shared" si="32"/>
        <v>43.74</v>
      </c>
      <c r="P578" s="14" t="str">
        <f t="shared" si="33"/>
        <v>43.74</v>
      </c>
      <c r="Q578" s="6">
        <f t="shared" si="34"/>
        <v>0</v>
      </c>
      <c r="R578" s="6">
        <f t="shared" si="35"/>
        <v>0.016135359669742305</v>
      </c>
    </row>
    <row r="579" spans="14:18" ht="12.75">
      <c r="N579" s="12">
        <v>2.35</v>
      </c>
      <c r="O579" s="12">
        <f t="shared" si="32"/>
        <v>43.76</v>
      </c>
      <c r="P579" s="14" t="str">
        <f t="shared" si="33"/>
        <v>43.76</v>
      </c>
      <c r="Q579" s="6">
        <f t="shared" si="34"/>
        <v>0</v>
      </c>
      <c r="R579" s="6">
        <f t="shared" si="35"/>
        <v>0.01576138744699649</v>
      </c>
    </row>
    <row r="580" spans="14:18" ht="12.75">
      <c r="N580" s="12">
        <v>2.36</v>
      </c>
      <c r="O580" s="12">
        <f t="shared" si="32"/>
        <v>43.78</v>
      </c>
      <c r="P580" s="14" t="str">
        <f t="shared" si="33"/>
        <v>43.78</v>
      </c>
      <c r="Q580" s="6">
        <f t="shared" si="34"/>
        <v>0</v>
      </c>
      <c r="R580" s="6">
        <f t="shared" si="35"/>
        <v>0.015394543316489068</v>
      </c>
    </row>
    <row r="581" spans="14:18" ht="12.75">
      <c r="N581" s="12">
        <v>2.37</v>
      </c>
      <c r="O581" s="12">
        <f t="shared" si="32"/>
        <v>43.79</v>
      </c>
      <c r="P581" s="14" t="str">
        <f t="shared" si="33"/>
        <v>43.79</v>
      </c>
      <c r="Q581" s="6">
        <f t="shared" si="34"/>
        <v>0</v>
      </c>
      <c r="R581" s="6">
        <f t="shared" si="35"/>
        <v>0.015034733884226856</v>
      </c>
    </row>
    <row r="582" spans="14:18" ht="12.75">
      <c r="N582" s="12">
        <v>2.38</v>
      </c>
      <c r="O582" s="12">
        <f t="shared" si="32"/>
        <v>43.81</v>
      </c>
      <c r="P582" s="14" t="str">
        <f t="shared" si="33"/>
        <v>43.81</v>
      </c>
      <c r="Q582" s="6">
        <f t="shared" si="34"/>
        <v>0</v>
      </c>
      <c r="R582" s="6">
        <f t="shared" si="35"/>
        <v>0.014681865848875852</v>
      </c>
    </row>
    <row r="583" spans="14:18" ht="12.75">
      <c r="N583" s="12">
        <v>2.39</v>
      </c>
      <c r="O583" s="12">
        <f t="shared" si="32"/>
        <v>43.82</v>
      </c>
      <c r="P583" s="14" t="str">
        <f t="shared" si="33"/>
        <v>43.82</v>
      </c>
      <c r="Q583" s="6">
        <f t="shared" si="34"/>
        <v>0</v>
      </c>
      <c r="R583" s="6">
        <f t="shared" si="35"/>
        <v>0.014335846036475433</v>
      </c>
    </row>
    <row r="584" spans="14:18" ht="12.75">
      <c r="N584" s="12">
        <v>2.4</v>
      </c>
      <c r="O584" s="12">
        <f t="shared" si="32"/>
        <v>43.84</v>
      </c>
      <c r="P584" s="14" t="str">
        <f t="shared" si="33"/>
        <v>43.84</v>
      </c>
      <c r="Q584" s="6">
        <f t="shared" si="34"/>
        <v>0</v>
      </c>
      <c r="R584" s="6">
        <f t="shared" si="35"/>
        <v>0.013996581434276812</v>
      </c>
    </row>
    <row r="585" spans="14:18" ht="12.75">
      <c r="N585" s="12">
        <v>2.41</v>
      </c>
      <c r="O585" s="12">
        <f t="shared" si="32"/>
        <v>43.86</v>
      </c>
      <c r="P585" s="14" t="str">
        <f t="shared" si="33"/>
        <v>43.86</v>
      </c>
      <c r="Q585" s="6">
        <f t="shared" si="34"/>
        <v>0</v>
      </c>
      <c r="R585" s="6">
        <f t="shared" si="35"/>
        <v>0.013663979223705866</v>
      </c>
    </row>
    <row r="586" spans="14:18" ht="12.75">
      <c r="N586" s="12">
        <v>2.42</v>
      </c>
      <c r="O586" s="12">
        <f t="shared" si="32"/>
        <v>43.87</v>
      </c>
      <c r="P586" s="14" t="str">
        <f t="shared" si="33"/>
        <v>43.87</v>
      </c>
      <c r="Q586" s="6">
        <f t="shared" si="34"/>
        <v>0</v>
      </c>
      <c r="R586" s="6">
        <f t="shared" si="35"/>
        <v>0.01333794681245174</v>
      </c>
    </row>
    <row r="587" spans="14:18" ht="12.75">
      <c r="N587" s="12">
        <v>2.43</v>
      </c>
      <c r="O587" s="12">
        <f t="shared" si="32"/>
        <v>43.89</v>
      </c>
      <c r="P587" s="14" t="str">
        <f t="shared" si="33"/>
        <v>43.89</v>
      </c>
      <c r="Q587" s="6">
        <f t="shared" si="34"/>
        <v>0</v>
      </c>
      <c r="R587" s="6">
        <f t="shared" si="35"/>
        <v>0.013018391865682617</v>
      </c>
    </row>
    <row r="588" spans="14:18" ht="12.75">
      <c r="N588" s="12">
        <v>2.44</v>
      </c>
      <c r="O588" s="12">
        <f t="shared" si="32"/>
        <v>43.9</v>
      </c>
      <c r="P588" s="14" t="str">
        <f t="shared" si="33"/>
        <v>43.9</v>
      </c>
      <c r="Q588" s="6">
        <f t="shared" si="34"/>
        <v>0</v>
      </c>
      <c r="R588" s="6">
        <f t="shared" si="35"/>
        <v>0.01270522233639115</v>
      </c>
    </row>
    <row r="589" spans="14:18" ht="12.75">
      <c r="N589" s="12">
        <v>2.45</v>
      </c>
      <c r="O589" s="12">
        <f t="shared" si="32"/>
        <v>43.92</v>
      </c>
      <c r="P589" s="14" t="str">
        <f t="shared" si="33"/>
        <v>43.92</v>
      </c>
      <c r="Q589" s="6">
        <f t="shared" si="34"/>
        <v>0</v>
      </c>
      <c r="R589" s="6">
        <f t="shared" si="35"/>
        <v>0.01239834649487207</v>
      </c>
    </row>
    <row r="590" spans="14:18" ht="12.75">
      <c r="N590" s="12">
        <v>2.46</v>
      </c>
      <c r="O590" s="12">
        <f t="shared" si="32"/>
        <v>43.94</v>
      </c>
      <c r="P590" s="14" t="str">
        <f t="shared" si="33"/>
        <v>43.94</v>
      </c>
      <c r="Q590" s="6">
        <f t="shared" si="34"/>
        <v>0</v>
      </c>
      <c r="R590" s="6">
        <f t="shared" si="35"/>
        <v>0.012097672957335602</v>
      </c>
    </row>
    <row r="591" spans="14:18" ht="12.75">
      <c r="N591" s="12">
        <v>2.47</v>
      </c>
      <c r="O591" s="12">
        <f t="shared" si="32"/>
        <v>43.95</v>
      </c>
      <c r="P591" s="14" t="str">
        <f t="shared" si="33"/>
        <v>43.95</v>
      </c>
      <c r="Q591" s="6">
        <f t="shared" si="34"/>
        <v>0</v>
      </c>
      <c r="R591" s="6">
        <f t="shared" si="35"/>
        <v>0.011803110713660102</v>
      </c>
    </row>
    <row r="592" spans="14:18" ht="12.75">
      <c r="N592" s="12">
        <v>2.48</v>
      </c>
      <c r="O592" s="12">
        <f t="shared" si="32"/>
        <v>43.97</v>
      </c>
      <c r="P592" s="14" t="str">
        <f t="shared" si="33"/>
        <v>43.97</v>
      </c>
      <c r="Q592" s="6">
        <f t="shared" si="34"/>
        <v>0</v>
      </c>
      <c r="R592" s="6">
        <f t="shared" si="35"/>
        <v>0.01151456915428878</v>
      </c>
    </row>
    <row r="593" spans="14:18" ht="12.75">
      <c r="N593" s="12">
        <v>2.49</v>
      </c>
      <c r="O593" s="12">
        <f t="shared" si="32"/>
        <v>43.98</v>
      </c>
      <c r="P593" s="14" t="str">
        <f t="shared" si="33"/>
        <v>43.98</v>
      </c>
      <c r="Q593" s="6">
        <f t="shared" si="34"/>
        <v>0</v>
      </c>
      <c r="R593" s="6">
        <f t="shared" si="35"/>
        <v>0.01123195809627477</v>
      </c>
    </row>
    <row r="594" spans="14:18" ht="12.75">
      <c r="N594" s="12">
        <v>2.5</v>
      </c>
      <c r="O594" s="12">
        <f t="shared" si="32"/>
        <v>44</v>
      </c>
      <c r="P594" s="14" t="str">
        <f t="shared" si="33"/>
        <v>44</v>
      </c>
      <c r="Q594" s="6">
        <f t="shared" si="34"/>
        <v>0</v>
      </c>
      <c r="R594" s="6">
        <f t="shared" si="35"/>
        <v>0.010955187808480336</v>
      </c>
    </row>
    <row r="595" spans="14:18" ht="12.75">
      <c r="N595" s="12">
        <v>2.51</v>
      </c>
      <c r="O595" s="12">
        <f t="shared" si="32"/>
        <v>44.02</v>
      </c>
      <c r="P595" s="14" t="str">
        <f t="shared" si="33"/>
        <v>44.02</v>
      </c>
      <c r="Q595" s="6">
        <f t="shared" si="34"/>
        <v>0</v>
      </c>
      <c r="R595" s="6">
        <f t="shared" si="35"/>
        <v>0.010684169035935597</v>
      </c>
    </row>
    <row r="596" spans="14:18" ht="12.75">
      <c r="N596" s="12">
        <v>2.52</v>
      </c>
      <c r="O596" s="12">
        <f t="shared" si="32"/>
        <v>44.03</v>
      </c>
      <c r="P596" s="14" t="str">
        <f t="shared" si="33"/>
        <v>44.03</v>
      </c>
      <c r="Q596" s="6">
        <f t="shared" si="34"/>
        <v>0</v>
      </c>
      <c r="R596" s="6">
        <f t="shared" si="35"/>
        <v>0.010418813023363161</v>
      </c>
    </row>
    <row r="597" spans="14:18" ht="12.75">
      <c r="N597" s="12">
        <v>2.53</v>
      </c>
      <c r="O597" s="12">
        <f t="shared" si="32"/>
        <v>44.05</v>
      </c>
      <c r="P597" s="14" t="str">
        <f t="shared" si="33"/>
        <v>44.05</v>
      </c>
      <c r="Q597" s="6">
        <f t="shared" si="34"/>
        <v>0</v>
      </c>
      <c r="R597" s="6">
        <f t="shared" si="35"/>
        <v>0.010159031537875316</v>
      </c>
    </row>
    <row r="598" spans="14:18" ht="12.75">
      <c r="N598" s="12">
        <v>2.54</v>
      </c>
      <c r="O598" s="12">
        <f t="shared" si="32"/>
        <v>44.06</v>
      </c>
      <c r="P598" s="14" t="str">
        <f t="shared" si="33"/>
        <v>44.06</v>
      </c>
      <c r="Q598" s="6">
        <f t="shared" si="34"/>
        <v>0</v>
      </c>
      <c r="R598" s="6">
        <f t="shared" si="35"/>
        <v>0.009904736890850512</v>
      </c>
    </row>
    <row r="599" spans="14:18" ht="12.75">
      <c r="N599" s="12">
        <v>2.55</v>
      </c>
      <c r="O599" s="12">
        <f t="shared" si="32"/>
        <v>44.08</v>
      </c>
      <c r="P599" s="14" t="str">
        <f t="shared" si="33"/>
        <v>44.08</v>
      </c>
      <c r="Q599" s="6">
        <f t="shared" si="34"/>
        <v>0</v>
      </c>
      <c r="R599" s="6">
        <f t="shared" si="35"/>
        <v>0.009655841958996984</v>
      </c>
    </row>
    <row r="600" spans="14:18" ht="12.75">
      <c r="N600" s="12">
        <v>2.56</v>
      </c>
      <c r="O600" s="12">
        <f aca="true" t="shared" si="36" ref="O600:O663">ROUND(N600*$C$4/SQRT($C$6)+$C$5,2)</f>
        <v>44.1</v>
      </c>
      <c r="P600" s="14" t="str">
        <f aca="true" t="shared" si="37" ref="P600:P663">CONCATENATE(O600)</f>
        <v>44.1</v>
      </c>
      <c r="Q600" s="6">
        <f aca="true" t="shared" si="38" ref="Q600:Q664">IF(OR(O600&lt;$E$7,O600&gt;$G$7),0,(EXP(-0.5*N600^2))/($C$4*(1/SQRT($C$6))*SQRT(2*PI())))</f>
        <v>0</v>
      </c>
      <c r="R600" s="6">
        <f aca="true" t="shared" si="39" ref="R600:R664">IF(AND(O600&gt;=$E$7,O600&lt;=$G$7),0,(EXP(-0.5*N600^2))/($C$4*(1/SQRT($C$6))*SQRT(2*PI())))</f>
        <v>0.009412260204610905</v>
      </c>
    </row>
    <row r="601" spans="14:18" ht="12.75">
      <c r="N601" s="12">
        <v>2.57</v>
      </c>
      <c r="O601" s="12">
        <f t="shared" si="36"/>
        <v>44.11</v>
      </c>
      <c r="P601" s="14" t="str">
        <f t="shared" si="37"/>
        <v>44.11</v>
      </c>
      <c r="Q601" s="6">
        <f t="shared" si="38"/>
        <v>0</v>
      </c>
      <c r="R601" s="6">
        <f t="shared" si="39"/>
        <v>0.009173905695037527</v>
      </c>
    </row>
    <row r="602" spans="14:18" ht="12.75">
      <c r="N602" s="12">
        <v>2.58</v>
      </c>
      <c r="O602" s="12">
        <f t="shared" si="36"/>
        <v>44.13</v>
      </c>
      <c r="P602" s="14" t="str">
        <f t="shared" si="37"/>
        <v>44.13</v>
      </c>
      <c r="Q602" s="6">
        <f t="shared" si="38"/>
        <v>0</v>
      </c>
      <c r="R602" s="6">
        <f t="shared" si="39"/>
        <v>0.008940693121343556</v>
      </c>
    </row>
    <row r="603" spans="14:18" ht="12.75">
      <c r="N603" s="12">
        <v>2.59</v>
      </c>
      <c r="O603" s="12">
        <f t="shared" si="36"/>
        <v>44.14</v>
      </c>
      <c r="P603" s="14" t="str">
        <f t="shared" si="37"/>
        <v>44.14</v>
      </c>
      <c r="Q603" s="6">
        <f t="shared" si="38"/>
        <v>0</v>
      </c>
      <c r="R603" s="6">
        <f t="shared" si="39"/>
        <v>0.00871253781620989</v>
      </c>
    </row>
    <row r="604" spans="14:18" ht="12.75">
      <c r="N604" s="12">
        <v>2.6</v>
      </c>
      <c r="O604" s="12">
        <f t="shared" si="36"/>
        <v>44.16</v>
      </c>
      <c r="P604" s="14" t="str">
        <f t="shared" si="37"/>
        <v>44.16</v>
      </c>
      <c r="Q604" s="6">
        <f t="shared" si="38"/>
        <v>0</v>
      </c>
      <c r="R604" s="6">
        <f t="shared" si="39"/>
        <v>0.008489355771053508</v>
      </c>
    </row>
    <row r="605" spans="14:18" ht="12.75">
      <c r="N605" s="12">
        <v>2.61</v>
      </c>
      <c r="O605" s="12">
        <f t="shared" si="36"/>
        <v>44.18</v>
      </c>
      <c r="P605" s="14" t="str">
        <f t="shared" si="37"/>
        <v>44.18</v>
      </c>
      <c r="Q605" s="6">
        <f t="shared" si="38"/>
        <v>0</v>
      </c>
      <c r="R605" s="6">
        <f t="shared" si="39"/>
        <v>0.008271063652388359</v>
      </c>
    </row>
    <row r="606" spans="14:18" ht="12.75">
      <c r="N606" s="12">
        <v>2.62</v>
      </c>
      <c r="O606" s="12">
        <f t="shared" si="36"/>
        <v>44.19</v>
      </c>
      <c r="P606" s="14" t="str">
        <f t="shared" si="37"/>
        <v>44.19</v>
      </c>
      <c r="Q606" s="6">
        <f t="shared" si="38"/>
        <v>0</v>
      </c>
      <c r="R606" s="6">
        <f t="shared" si="39"/>
        <v>0.008057578817434564</v>
      </c>
    </row>
    <row r="607" spans="14:18" ht="12.75">
      <c r="N607" s="12">
        <v>2.63</v>
      </c>
      <c r="O607" s="12">
        <f t="shared" si="36"/>
        <v>44.21</v>
      </c>
      <c r="P607" s="14" t="str">
        <f t="shared" si="37"/>
        <v>44.21</v>
      </c>
      <c r="Q607" s="6">
        <f t="shared" si="38"/>
        <v>0</v>
      </c>
      <c r="R607" s="6">
        <f t="shared" si="39"/>
        <v>0.007848819328986381</v>
      </c>
    </row>
    <row r="608" spans="14:18" ht="12.75">
      <c r="N608" s="12">
        <v>2.64</v>
      </c>
      <c r="O608" s="12">
        <f t="shared" si="36"/>
        <v>44.22</v>
      </c>
      <c r="P608" s="14" t="str">
        <f t="shared" si="37"/>
        <v>44.22</v>
      </c>
      <c r="Q608" s="6">
        <f t="shared" si="38"/>
        <v>0</v>
      </c>
      <c r="R608" s="6">
        <f t="shared" si="39"/>
        <v>0.007644703969548732</v>
      </c>
    </row>
    <row r="609" spans="14:18" ht="12.75">
      <c r="N609" s="12">
        <v>2.65</v>
      </c>
      <c r="O609" s="12">
        <f t="shared" si="36"/>
        <v>44.24</v>
      </c>
      <c r="P609" s="14" t="str">
        <f t="shared" si="37"/>
        <v>44.24</v>
      </c>
      <c r="Q609" s="6">
        <f t="shared" si="38"/>
        <v>0</v>
      </c>
      <c r="R609" s="6">
        <f t="shared" si="39"/>
        <v>0.007445152254753237</v>
      </c>
    </row>
    <row r="610" spans="14:18" ht="12.75">
      <c r="N610" s="12">
        <v>2.66</v>
      </c>
      <c r="O610" s="12">
        <f t="shared" si="36"/>
        <v>44.26</v>
      </c>
      <c r="P610" s="14" t="str">
        <f t="shared" si="37"/>
        <v>44.26</v>
      </c>
      <c r="Q610" s="6">
        <f t="shared" si="38"/>
        <v>0</v>
      </c>
      <c r="R610" s="6">
        <f t="shared" si="39"/>
        <v>0.007250084446064101</v>
      </c>
    </row>
    <row r="611" spans="14:18" ht="12.75">
      <c r="N611" s="12">
        <v>2.67</v>
      </c>
      <c r="O611" s="12">
        <f t="shared" si="36"/>
        <v>44.27</v>
      </c>
      <c r="P611" s="14" t="str">
        <f t="shared" si="37"/>
        <v>44.27</v>
      </c>
      <c r="Q611" s="6">
        <f t="shared" si="38"/>
        <v>0</v>
      </c>
      <c r="R611" s="6">
        <f t="shared" si="39"/>
        <v>0.007059421562785085</v>
      </c>
    </row>
    <row r="612" spans="14:18" ht="12.75">
      <c r="N612" s="12">
        <v>2.68</v>
      </c>
      <c r="O612" s="12">
        <f t="shared" si="36"/>
        <v>44.29</v>
      </c>
      <c r="P612" s="14" t="str">
        <f t="shared" si="37"/>
        <v>44.29</v>
      </c>
      <c r="Q612" s="6">
        <f t="shared" si="38"/>
        <v>0</v>
      </c>
      <c r="R612" s="6">
        <f t="shared" si="39"/>
        <v>0.006873085393378483</v>
      </c>
    </row>
    <row r="613" spans="14:18" ht="12.75">
      <c r="N613" s="12">
        <v>2.69</v>
      </c>
      <c r="O613" s="12">
        <f t="shared" si="36"/>
        <v>44.3</v>
      </c>
      <c r="P613" s="14" t="str">
        <f t="shared" si="37"/>
        <v>44.3</v>
      </c>
      <c r="Q613" s="6">
        <f t="shared" si="38"/>
        <v>0</v>
      </c>
      <c r="R613" s="6">
        <f t="shared" si="39"/>
        <v>0.006690998506107617</v>
      </c>
    </row>
    <row r="614" spans="14:18" ht="12.75">
      <c r="N614" s="12">
        <v>2.7</v>
      </c>
      <c r="O614" s="12">
        <f t="shared" si="36"/>
        <v>44.32</v>
      </c>
      <c r="P614" s="14" t="str">
        <f t="shared" si="37"/>
        <v>44.32</v>
      </c>
      <c r="Q614" s="6">
        <f t="shared" si="38"/>
        <v>0</v>
      </c>
      <c r="R614" s="6">
        <f t="shared" si="39"/>
        <v>0.006513084259014119</v>
      </c>
    </row>
    <row r="615" spans="14:18" ht="12.75">
      <c r="N615" s="12">
        <v>2.71</v>
      </c>
      <c r="O615" s="12">
        <f t="shared" si="36"/>
        <v>44.34</v>
      </c>
      <c r="P615" s="14" t="str">
        <f t="shared" si="37"/>
        <v>44.34</v>
      </c>
      <c r="Q615" s="6">
        <f t="shared" si="38"/>
        <v>0</v>
      </c>
      <c r="R615" s="6">
        <f t="shared" si="39"/>
        <v>0.006339266809241923</v>
      </c>
    </row>
    <row r="616" spans="14:18" ht="12.75">
      <c r="N616" s="12">
        <v>2.72</v>
      </c>
      <c r="O616" s="12">
        <f t="shared" si="36"/>
        <v>44.35</v>
      </c>
      <c r="P616" s="14" t="str">
        <f t="shared" si="37"/>
        <v>44.35</v>
      </c>
      <c r="Q616" s="6">
        <f t="shared" si="38"/>
        <v>0</v>
      </c>
      <c r="R616" s="6">
        <f t="shared" si="39"/>
        <v>0.006169471121719457</v>
      </c>
    </row>
    <row r="617" spans="14:18" ht="12.75">
      <c r="N617" s="12">
        <v>2.73</v>
      </c>
      <c r="O617" s="12">
        <f t="shared" si="36"/>
        <v>44.37</v>
      </c>
      <c r="P617" s="14" t="str">
        <f t="shared" si="37"/>
        <v>44.37</v>
      </c>
      <c r="Q617" s="6">
        <f t="shared" si="38"/>
        <v>0</v>
      </c>
      <c r="R617" s="6">
        <f t="shared" si="39"/>
        <v>0.006003622977212242</v>
      </c>
    </row>
    <row r="618" spans="14:18" ht="12.75">
      <c r="N618" s="12">
        <v>2.74</v>
      </c>
      <c r="O618" s="12">
        <f t="shared" si="36"/>
        <v>44.38</v>
      </c>
      <c r="P618" s="14" t="str">
        <f t="shared" si="37"/>
        <v>44.38</v>
      </c>
      <c r="Q618" s="6">
        <f t="shared" si="38"/>
        <v>0</v>
      </c>
      <c r="R618" s="6">
        <f t="shared" si="39"/>
        <v>0.0058416489797576765</v>
      </c>
    </row>
    <row r="619" spans="14:18" ht="12.75">
      <c r="N619" s="12">
        <v>2.75</v>
      </c>
      <c r="O619" s="12">
        <f t="shared" si="36"/>
        <v>44.4</v>
      </c>
      <c r="P619" s="14" t="str">
        <f t="shared" si="37"/>
        <v>44.4</v>
      </c>
      <c r="Q619" s="6">
        <f t="shared" si="38"/>
        <v>0</v>
      </c>
      <c r="R619" s="6">
        <f t="shared" si="39"/>
        <v>0.005683476563494408</v>
      </c>
    </row>
    <row r="620" spans="14:18" ht="12.75">
      <c r="N620" s="12">
        <v>2.76</v>
      </c>
      <c r="O620" s="12">
        <f t="shared" si="36"/>
        <v>44.42</v>
      </c>
      <c r="P620" s="14" t="str">
        <f t="shared" si="37"/>
        <v>44.42</v>
      </c>
      <c r="Q620" s="6">
        <f t="shared" si="38"/>
        <v>0</v>
      </c>
      <c r="R620" s="6">
        <f t="shared" si="39"/>
        <v>0.00552903399889827</v>
      </c>
    </row>
    <row r="621" spans="14:18" ht="12.75">
      <c r="N621" s="12">
        <v>2.77</v>
      </c>
      <c r="O621" s="12">
        <f t="shared" si="36"/>
        <v>44.43</v>
      </c>
      <c r="P621" s="14" t="str">
        <f t="shared" si="37"/>
        <v>44.43</v>
      </c>
      <c r="Q621" s="6">
        <f t="shared" si="38"/>
        <v>0</v>
      </c>
      <c r="R621" s="6">
        <f t="shared" si="39"/>
        <v>0.0053782503984372955</v>
      </c>
    </row>
    <row r="622" spans="14:18" ht="12.75">
      <c r="N622" s="12">
        <v>2.78</v>
      </c>
      <c r="O622" s="12">
        <f t="shared" si="36"/>
        <v>44.45</v>
      </c>
      <c r="P622" s="14" t="str">
        <f t="shared" si="37"/>
        <v>44.45</v>
      </c>
      <c r="Q622" s="6">
        <f t="shared" si="38"/>
        <v>0</v>
      </c>
      <c r="R622" s="6">
        <f t="shared" si="39"/>
        <v>0.005231055721658146</v>
      </c>
    </row>
    <row r="623" spans="14:18" ht="12.75">
      <c r="N623" s="12">
        <v>2.79</v>
      </c>
      <c r="O623" s="12">
        <f t="shared" si="36"/>
        <v>44.46</v>
      </c>
      <c r="P623" s="14" t="str">
        <f t="shared" si="37"/>
        <v>44.46</v>
      </c>
      <c r="Q623" s="6">
        <f t="shared" si="38"/>
        <v>0</v>
      </c>
      <c r="R623" s="6">
        <f t="shared" si="39"/>
        <v>0.005087380779716264</v>
      </c>
    </row>
    <row r="624" spans="14:18" ht="12.75">
      <c r="N624" s="12">
        <v>2.8</v>
      </c>
      <c r="O624" s="12">
        <f t="shared" si="36"/>
        <v>44.48</v>
      </c>
      <c r="P624" s="14" t="str">
        <f t="shared" si="37"/>
        <v>44.48</v>
      </c>
      <c r="Q624" s="6">
        <f t="shared" si="38"/>
        <v>0</v>
      </c>
      <c r="R624" s="6">
        <f t="shared" si="39"/>
        <v>0.00494715723936248</v>
      </c>
    </row>
    <row r="625" spans="14:18" ht="12.75">
      <c r="N625" s="12">
        <v>2.81</v>
      </c>
      <c r="O625" s="12">
        <f t="shared" si="36"/>
        <v>44.5</v>
      </c>
      <c r="P625" s="14" t="str">
        <f t="shared" si="37"/>
        <v>44.5</v>
      </c>
      <c r="Q625" s="6">
        <f t="shared" si="38"/>
        <v>0</v>
      </c>
      <c r="R625" s="6">
        <f t="shared" si="39"/>
        <v>0.004810317626398326</v>
      </c>
    </row>
    <row r="626" spans="14:18" ht="12.75">
      <c r="N626" s="12">
        <v>2.82</v>
      </c>
      <c r="O626" s="12">
        <f t="shared" si="36"/>
        <v>44.51</v>
      </c>
      <c r="P626" s="14" t="str">
        <f t="shared" si="37"/>
        <v>44.51</v>
      </c>
      <c r="Q626" s="6">
        <f t="shared" si="38"/>
        <v>0</v>
      </c>
      <c r="R626" s="6">
        <f t="shared" si="39"/>
        <v>0.004676795328612852</v>
      </c>
    </row>
    <row r="627" spans="14:18" ht="12.75">
      <c r="N627" s="12">
        <v>2.83</v>
      </c>
      <c r="O627" s="12">
        <f t="shared" si="36"/>
        <v>44.53</v>
      </c>
      <c r="P627" s="14" t="str">
        <f t="shared" si="37"/>
        <v>44.53</v>
      </c>
      <c r="Q627" s="6">
        <f t="shared" si="38"/>
        <v>0</v>
      </c>
      <c r="R627" s="6">
        <f t="shared" si="39"/>
        <v>0.004546524598213262</v>
      </c>
    </row>
    <row r="628" spans="14:18" ht="12.75">
      <c r="N628" s="12">
        <v>2.84</v>
      </c>
      <c r="O628" s="12">
        <f t="shared" si="36"/>
        <v>44.54</v>
      </c>
      <c r="P628" s="14" t="str">
        <f t="shared" si="37"/>
        <v>44.54</v>
      </c>
      <c r="Q628" s="6">
        <f t="shared" si="38"/>
        <v>0</v>
      </c>
      <c r="R628" s="6">
        <f t="shared" si="39"/>
        <v>0.004419440553762155</v>
      </c>
    </row>
    <row r="629" spans="14:18" ht="12.75">
      <c r="N629" s="12">
        <v>2.85</v>
      </c>
      <c r="O629" s="12">
        <f t="shared" si="36"/>
        <v>44.56</v>
      </c>
      <c r="P629" s="14" t="str">
        <f t="shared" si="37"/>
        <v>44.56</v>
      </c>
      <c r="Q629" s="6">
        <f t="shared" si="38"/>
        <v>0</v>
      </c>
      <c r="R629" s="6">
        <f t="shared" si="39"/>
        <v>0.004295479181633732</v>
      </c>
    </row>
    <row r="630" spans="14:18" ht="12.75">
      <c r="N630" s="12">
        <v>2.86</v>
      </c>
      <c r="O630" s="12">
        <f t="shared" si="36"/>
        <v>44.58</v>
      </c>
      <c r="P630" s="14" t="str">
        <f t="shared" si="37"/>
        <v>44.58</v>
      </c>
      <c r="Q630" s="6">
        <f t="shared" si="38"/>
        <v>0</v>
      </c>
      <c r="R630" s="6">
        <f t="shared" si="39"/>
        <v>0.004174577337001638</v>
      </c>
    </row>
    <row r="631" spans="14:18" ht="12.75">
      <c r="N631" s="12">
        <v>2.87</v>
      </c>
      <c r="O631" s="12">
        <f t="shared" si="36"/>
        <v>44.59</v>
      </c>
      <c r="P631" s="14" t="str">
        <f t="shared" si="37"/>
        <v>44.59</v>
      </c>
      <c r="Q631" s="6">
        <f t="shared" si="38"/>
        <v>0</v>
      </c>
      <c r="R631" s="6">
        <f t="shared" si="39"/>
        <v>0.004056672744370853</v>
      </c>
    </row>
    <row r="632" spans="14:18" ht="12.75">
      <c r="N632" s="12">
        <v>2.88</v>
      </c>
      <c r="O632" s="12">
        <f t="shared" si="36"/>
        <v>44.61</v>
      </c>
      <c r="P632" s="14" t="str">
        <f t="shared" si="37"/>
        <v>44.61</v>
      </c>
      <c r="Q632" s="6">
        <f t="shared" si="38"/>
        <v>0</v>
      </c>
      <c r="R632" s="6">
        <f t="shared" si="39"/>
        <v>0.003941703997666204</v>
      </c>
    </row>
    <row r="633" spans="14:18" ht="12.75">
      <c r="N633" s="12">
        <v>2.89</v>
      </c>
      <c r="O633" s="12">
        <f t="shared" si="36"/>
        <v>44.62</v>
      </c>
      <c r="P633" s="14" t="str">
        <f t="shared" si="37"/>
        <v>44.62</v>
      </c>
      <c r="Q633" s="6">
        <f t="shared" si="38"/>
        <v>0</v>
      </c>
      <c r="R633" s="6">
        <f t="shared" si="39"/>
        <v>0.0038296105598898044</v>
      </c>
    </row>
    <row r="634" spans="14:18" ht="12.75">
      <c r="N634" s="12">
        <v>2.9</v>
      </c>
      <c r="O634" s="12">
        <f t="shared" si="36"/>
        <v>44.64</v>
      </c>
      <c r="P634" s="14" t="str">
        <f t="shared" si="37"/>
        <v>44.64</v>
      </c>
      <c r="Q634" s="6">
        <f t="shared" si="38"/>
        <v>0</v>
      </c>
      <c r="R634" s="6">
        <f t="shared" si="39"/>
        <v>0.0037203327623599085</v>
      </c>
    </row>
    <row r="635" spans="14:18" ht="12.75">
      <c r="N635" s="12">
        <v>2.91</v>
      </c>
      <c r="O635" s="12">
        <f t="shared" si="36"/>
        <v>44.66</v>
      </c>
      <c r="P635" s="14" t="str">
        <f t="shared" si="37"/>
        <v>44.66</v>
      </c>
      <c r="Q635" s="6">
        <f t="shared" si="38"/>
        <v>0</v>
      </c>
      <c r="R635" s="6">
        <f t="shared" si="39"/>
        <v>0.0036138118035434204</v>
      </c>
    </row>
    <row r="636" spans="14:18" ht="12.75">
      <c r="N636" s="12">
        <v>2.92</v>
      </c>
      <c r="O636" s="12">
        <f t="shared" si="36"/>
        <v>44.67</v>
      </c>
      <c r="P636" s="14" t="str">
        <f t="shared" si="37"/>
        <v>44.67</v>
      </c>
      <c r="Q636" s="6">
        <f t="shared" si="38"/>
        <v>0</v>
      </c>
      <c r="R636" s="6">
        <f t="shared" si="39"/>
        <v>0.0035099897474943553</v>
      </c>
    </row>
    <row r="637" spans="14:18" ht="12.75">
      <c r="N637" s="12">
        <v>2.93</v>
      </c>
      <c r="O637" s="12">
        <f t="shared" si="36"/>
        <v>44.69</v>
      </c>
      <c r="P637" s="14" t="str">
        <f t="shared" si="37"/>
        <v>44.69</v>
      </c>
      <c r="Q637" s="6">
        <f t="shared" si="38"/>
        <v>0</v>
      </c>
      <c r="R637" s="6">
        <f t="shared" si="39"/>
        <v>0.003408809521910341</v>
      </c>
    </row>
    <row r="638" spans="14:18" ht="12.75">
      <c r="N638" s="12">
        <v>2.94</v>
      </c>
      <c r="O638" s="12">
        <f t="shared" si="36"/>
        <v>44.7</v>
      </c>
      <c r="P638" s="14" t="str">
        <f t="shared" si="37"/>
        <v>44.7</v>
      </c>
      <c r="Q638" s="6">
        <f t="shared" si="38"/>
        <v>0</v>
      </c>
      <c r="R638" s="6">
        <f t="shared" si="39"/>
        <v>0.0033102149158193875</v>
      </c>
    </row>
    <row r="639" spans="14:18" ht="12.75">
      <c r="N639" s="12">
        <v>2.95</v>
      </c>
      <c r="O639" s="12">
        <f t="shared" si="36"/>
        <v>44.72</v>
      </c>
      <c r="P639" s="14" t="str">
        <f t="shared" si="37"/>
        <v>44.72</v>
      </c>
      <c r="Q639" s="6">
        <f t="shared" si="38"/>
        <v>0</v>
      </c>
      <c r="R639" s="6">
        <f t="shared" si="39"/>
        <v>0.003214150576908712</v>
      </c>
    </row>
    <row r="640" spans="14:18" ht="12.75">
      <c r="N640" s="12">
        <v>2.96</v>
      </c>
      <c r="O640" s="12">
        <f t="shared" si="36"/>
        <v>44.74</v>
      </c>
      <c r="P640" s="14" t="str">
        <f t="shared" si="37"/>
        <v>44.74</v>
      </c>
      <c r="Q640" s="6">
        <f t="shared" si="38"/>
        <v>0</v>
      </c>
      <c r="R640" s="6">
        <f t="shared" si="39"/>
        <v>0.003120562008507735</v>
      </c>
    </row>
    <row r="641" spans="14:18" ht="12.75">
      <c r="N641" s="12">
        <v>2.97</v>
      </c>
      <c r="O641" s="12">
        <f t="shared" si="36"/>
        <v>44.75</v>
      </c>
      <c r="P641" s="14" t="str">
        <f t="shared" si="37"/>
        <v>44.75</v>
      </c>
      <c r="Q641" s="6">
        <f t="shared" si="38"/>
        <v>0</v>
      </c>
      <c r="R641" s="6">
        <f t="shared" si="39"/>
        <v>0.0030293955662368402</v>
      </c>
    </row>
    <row r="642" spans="14:18" ht="12.75">
      <c r="N642" s="12">
        <v>2.98</v>
      </c>
      <c r="O642" s="12">
        <f t="shared" si="36"/>
        <v>44.77</v>
      </c>
      <c r="P642" s="14" t="str">
        <f t="shared" si="37"/>
        <v>44.77</v>
      </c>
      <c r="Q642" s="6">
        <f t="shared" si="38"/>
        <v>0</v>
      </c>
      <c r="R642" s="6">
        <f t="shared" si="39"/>
        <v>0.002940598454333737</v>
      </c>
    </row>
    <row r="643" spans="14:18" ht="12.75">
      <c r="N643" s="12">
        <v>2.99</v>
      </c>
      <c r="O643" s="12">
        <f t="shared" si="36"/>
        <v>44.78</v>
      </c>
      <c r="P643" s="14" t="str">
        <f t="shared" si="37"/>
        <v>44.78</v>
      </c>
      <c r="Q643" s="6">
        <f t="shared" si="38"/>
        <v>0</v>
      </c>
      <c r="R643" s="6">
        <f t="shared" si="39"/>
        <v>0.0028541187216688402</v>
      </c>
    </row>
    <row r="644" spans="14:18" ht="12.75">
      <c r="N644" s="12">
        <v>3</v>
      </c>
      <c r="O644" s="12">
        <f t="shared" si="36"/>
        <v>44.8</v>
      </c>
      <c r="P644" s="14" t="str">
        <f t="shared" si="37"/>
        <v>44.8</v>
      </c>
      <c r="Q644" s="6">
        <f t="shared" si="38"/>
        <v>0</v>
      </c>
      <c r="R644" s="6">
        <f t="shared" si="39"/>
        <v>0.0027699052574612546</v>
      </c>
    </row>
    <row r="645" spans="14:18" ht="12.75">
      <c r="N645" s="12">
        <v>3.01</v>
      </c>
      <c r="O645" s="12">
        <f t="shared" si="36"/>
        <v>44.82</v>
      </c>
      <c r="P645" s="14" t="str">
        <f t="shared" si="37"/>
        <v>44.82</v>
      </c>
      <c r="Q645" s="6">
        <f t="shared" si="38"/>
        <v>0</v>
      </c>
      <c r="R645" s="6">
        <f t="shared" si="39"/>
        <v>0.002687907786706531</v>
      </c>
    </row>
    <row r="646" spans="14:18" ht="12.75">
      <c r="N646" s="12">
        <v>3.02</v>
      </c>
      <c r="O646" s="12">
        <f t="shared" si="36"/>
        <v>44.83</v>
      </c>
      <c r="P646" s="14" t="str">
        <f t="shared" si="37"/>
        <v>44.83</v>
      </c>
      <c r="Q646" s="6">
        <f t="shared" si="38"/>
        <v>0</v>
      </c>
      <c r="R646" s="6">
        <f t="shared" si="39"/>
        <v>0.0026080768653274763</v>
      </c>
    </row>
    <row r="647" spans="14:18" ht="12.75">
      <c r="N647" s="12">
        <v>3.03</v>
      </c>
      <c r="O647" s="12">
        <f t="shared" si="36"/>
        <v>44.85</v>
      </c>
      <c r="P647" s="14" t="str">
        <f t="shared" si="37"/>
        <v>44.85</v>
      </c>
      <c r="Q647" s="6">
        <f t="shared" si="38"/>
        <v>0</v>
      </c>
      <c r="R647" s="6">
        <f t="shared" si="39"/>
        <v>0.0025303638750590186</v>
      </c>
    </row>
    <row r="648" spans="14:18" ht="12.75">
      <c r="N648" s="12">
        <v>3.04</v>
      </c>
      <c r="O648" s="12">
        <f t="shared" si="36"/>
        <v>44.86</v>
      </c>
      <c r="P648" s="14" t="str">
        <f t="shared" si="37"/>
        <v>44.86</v>
      </c>
      <c r="Q648" s="6">
        <f t="shared" si="38"/>
        <v>0</v>
      </c>
      <c r="R648" s="6">
        <f t="shared" si="39"/>
        <v>0.002454721018077987</v>
      </c>
    </row>
    <row r="649" spans="14:18" ht="12.75">
      <c r="N649" s="12">
        <v>3.05</v>
      </c>
      <c r="O649" s="12">
        <f t="shared" si="36"/>
        <v>44.88</v>
      </c>
      <c r="P649" s="14" t="str">
        <f t="shared" si="37"/>
        <v>44.88</v>
      </c>
      <c r="Q649" s="6">
        <f t="shared" si="38"/>
        <v>0</v>
      </c>
      <c r="R649" s="6">
        <f t="shared" si="39"/>
        <v>0.0023811013113886315</v>
      </c>
    </row>
    <row r="650" spans="14:18" ht="12.75">
      <c r="N650" s="12">
        <v>3.06</v>
      </c>
      <c r="O650" s="12">
        <f t="shared" si="36"/>
        <v>44.9</v>
      </c>
      <c r="P650" s="14" t="str">
        <f t="shared" si="37"/>
        <v>44.9</v>
      </c>
      <c r="Q650" s="6">
        <f t="shared" si="38"/>
        <v>0</v>
      </c>
      <c r="R650" s="6">
        <f t="shared" si="39"/>
        <v>0.0023094585809743965</v>
      </c>
    </row>
    <row r="651" spans="14:18" ht="12.75">
      <c r="N651" s="12">
        <v>3.07</v>
      </c>
      <c r="O651" s="12">
        <f t="shared" si="36"/>
        <v>44.91</v>
      </c>
      <c r="P651" s="14" t="str">
        <f t="shared" si="37"/>
        <v>44.91</v>
      </c>
      <c r="Q651" s="6">
        <f t="shared" si="38"/>
        <v>0</v>
      </c>
      <c r="R651" s="6">
        <f t="shared" si="39"/>
        <v>0.002239747455726476</v>
      </c>
    </row>
    <row r="652" spans="14:18" ht="12.75">
      <c r="N652" s="12">
        <v>3.08</v>
      </c>
      <c r="O652" s="12">
        <f t="shared" si="36"/>
        <v>44.93</v>
      </c>
      <c r="P652" s="14" t="str">
        <f t="shared" si="37"/>
        <v>44.93</v>
      </c>
      <c r="Q652" s="6">
        <f t="shared" si="38"/>
        <v>0</v>
      </c>
      <c r="R652" s="6">
        <f t="shared" si="39"/>
        <v>0.002171923361159336</v>
      </c>
    </row>
    <row r="653" spans="14:18" ht="12.75">
      <c r="N653" s="12">
        <v>3.09</v>
      </c>
      <c r="O653" s="12">
        <f t="shared" si="36"/>
        <v>44.94</v>
      </c>
      <c r="P653" s="14" t="str">
        <f t="shared" si="37"/>
        <v>44.94</v>
      </c>
      <c r="Q653" s="6">
        <f t="shared" si="38"/>
        <v>0</v>
      </c>
      <c r="R653" s="6">
        <f t="shared" si="39"/>
        <v>0.002105942512923426</v>
      </c>
    </row>
    <row r="654" spans="14:18" ht="12.75">
      <c r="N654" s="12">
        <v>3.1</v>
      </c>
      <c r="O654" s="12">
        <f t="shared" si="36"/>
        <v>44.96</v>
      </c>
      <c r="P654" s="14" t="str">
        <f t="shared" si="37"/>
        <v>44.96</v>
      </c>
      <c r="Q654" s="6">
        <f t="shared" si="38"/>
        <v>0</v>
      </c>
      <c r="R654" s="6">
        <f t="shared" si="39"/>
        <v>0.002041761910124949</v>
      </c>
    </row>
    <row r="655" spans="14:18" ht="12.75">
      <c r="N655" s="12">
        <v>3.11</v>
      </c>
      <c r="O655" s="12">
        <f t="shared" si="36"/>
        <v>44.98</v>
      </c>
      <c r="P655" s="14" t="str">
        <f t="shared" si="37"/>
        <v>44.98</v>
      </c>
      <c r="Q655" s="6">
        <f t="shared" si="38"/>
        <v>0</v>
      </c>
      <c r="R655" s="6">
        <f t="shared" si="39"/>
        <v>0.0019793393284625507</v>
      </c>
    </row>
    <row r="656" spans="14:18" ht="12.75">
      <c r="N656" s="12">
        <v>3.12</v>
      </c>
      <c r="O656" s="12">
        <f t="shared" si="36"/>
        <v>44.99</v>
      </c>
      <c r="P656" s="14" t="str">
        <f t="shared" si="37"/>
        <v>44.99</v>
      </c>
      <c r="Q656" s="6">
        <f t="shared" si="38"/>
        <v>0</v>
      </c>
      <c r="R656" s="6">
        <f t="shared" si="39"/>
        <v>0.0019186333131904628</v>
      </c>
    </row>
    <row r="657" spans="14:18" ht="12.75">
      <c r="N657" s="12">
        <v>3.13</v>
      </c>
      <c r="O657" s="12">
        <f t="shared" si="36"/>
        <v>45.01</v>
      </c>
      <c r="P657" s="14" t="str">
        <f t="shared" si="37"/>
        <v>45.01</v>
      </c>
      <c r="Q657" s="6">
        <f t="shared" si="38"/>
        <v>0</v>
      </c>
      <c r="R657" s="6">
        <f t="shared" si="39"/>
        <v>0.0018596031719176585</v>
      </c>
    </row>
    <row r="658" spans="14:18" ht="12.75">
      <c r="N658" s="12">
        <v>3.14</v>
      </c>
      <c r="O658" s="12">
        <f t="shared" si="36"/>
        <v>45.02</v>
      </c>
      <c r="P658" s="14" t="str">
        <f t="shared" si="37"/>
        <v>45.02</v>
      </c>
      <c r="Q658" s="6">
        <f t="shared" si="38"/>
        <v>0</v>
      </c>
      <c r="R658" s="6">
        <f t="shared" si="39"/>
        <v>0.0018022089672521495</v>
      </c>
    </row>
    <row r="659" spans="14:18" ht="12.75">
      <c r="N659" s="12">
        <v>3.15</v>
      </c>
      <c r="O659" s="12">
        <f t="shared" si="36"/>
        <v>45.04</v>
      </c>
      <c r="P659" s="14" t="str">
        <f t="shared" si="37"/>
        <v>45.04</v>
      </c>
      <c r="Q659" s="6">
        <f t="shared" si="38"/>
        <v>0</v>
      </c>
      <c r="R659" s="6">
        <f t="shared" si="39"/>
        <v>0.0017464115092996543</v>
      </c>
    </row>
    <row r="660" spans="14:18" ht="12.75">
      <c r="N660" s="12">
        <v>3.16</v>
      </c>
      <c r="O660" s="12">
        <f t="shared" si="36"/>
        <v>45.06</v>
      </c>
      <c r="P660" s="14" t="str">
        <f t="shared" si="37"/>
        <v>45.06</v>
      </c>
      <c r="Q660" s="6">
        <f t="shared" si="38"/>
        <v>0</v>
      </c>
      <c r="R660" s="6">
        <f t="shared" si="39"/>
        <v>0.0016921723480254375</v>
      </c>
    </row>
    <row r="661" spans="14:18" ht="12.75">
      <c r="N661" s="12">
        <v>3.17</v>
      </c>
      <c r="O661" s="12">
        <f t="shared" si="36"/>
        <v>45.07</v>
      </c>
      <c r="P661" s="14" t="str">
        <f t="shared" si="37"/>
        <v>45.07</v>
      </c>
      <c r="Q661" s="6">
        <f t="shared" si="38"/>
        <v>0</v>
      </c>
      <c r="R661" s="6">
        <f t="shared" si="39"/>
        <v>0.0016394537654881402</v>
      </c>
    </row>
    <row r="662" spans="14:18" ht="12.75">
      <c r="N662" s="12">
        <v>3.18</v>
      </c>
      <c r="O662" s="12">
        <f t="shared" si="36"/>
        <v>45.09</v>
      </c>
      <c r="P662" s="14" t="str">
        <f t="shared" si="37"/>
        <v>45.09</v>
      </c>
      <c r="Q662" s="6">
        <f t="shared" si="38"/>
        <v>0</v>
      </c>
      <c r="R662" s="6">
        <f t="shared" si="39"/>
        <v>0.001588218767954076</v>
      </c>
    </row>
    <row r="663" spans="14:18" ht="12.75">
      <c r="N663" s="12">
        <v>3.19</v>
      </c>
      <c r="O663" s="12">
        <f t="shared" si="36"/>
        <v>45.1</v>
      </c>
      <c r="P663" s="14" t="str">
        <f t="shared" si="37"/>
        <v>45.1</v>
      </c>
      <c r="Q663" s="6">
        <f t="shared" si="38"/>
        <v>0</v>
      </c>
      <c r="R663" s="6">
        <f t="shared" si="39"/>
        <v>0.0015384310779004379</v>
      </c>
    </row>
    <row r="664" spans="14:18" ht="12.75">
      <c r="N664" s="12">
        <v>3.2</v>
      </c>
      <c r="O664" s="12">
        <f>ROUND(N664*$C$4/SQRT($C$6)+$C$5,2)</f>
        <v>45.12</v>
      </c>
      <c r="P664" s="14" t="str">
        <f>CONCATENATE(O664)</f>
        <v>45.12</v>
      </c>
      <c r="Q664" s="6">
        <f t="shared" si="38"/>
        <v>0</v>
      </c>
      <c r="R664" s="6">
        <f t="shared" si="39"/>
        <v>0.0014900551259155253</v>
      </c>
    </row>
    <row r="665" spans="14:15" ht="12.75">
      <c r="N665" s="12"/>
      <c r="O665" s="12"/>
    </row>
    <row r="666" spans="14:15" ht="12.75">
      <c r="N666" s="12"/>
      <c r="O666" s="12"/>
    </row>
    <row r="667" spans="14:15" ht="12.75">
      <c r="N667" s="12"/>
      <c r="O667" s="12"/>
    </row>
    <row r="668" spans="14:15" ht="12.75">
      <c r="N668" s="12"/>
      <c r="O668" s="12"/>
    </row>
    <row r="669" spans="14:15" ht="12.75">
      <c r="N669" s="12"/>
      <c r="O669" s="12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4.7109375" style="78" bestFit="1" customWidth="1"/>
    <col min="2" max="2" width="11.140625" style="3" customWidth="1"/>
    <col min="3" max="3" width="3.28125" style="3" customWidth="1"/>
    <col min="4" max="4" width="21.00390625" style="3" customWidth="1"/>
    <col min="5" max="5" width="12.00390625" style="3" customWidth="1"/>
    <col min="6" max="6" width="4.7109375" style="3" customWidth="1"/>
    <col min="7" max="7" width="9.140625" style="3" customWidth="1"/>
    <col min="8" max="8" width="23.57421875" style="3" customWidth="1"/>
    <col min="9" max="9" width="9.140625" style="3" customWidth="1"/>
    <col min="10" max="10" width="2.140625" style="3" bestFit="1" customWidth="1"/>
    <col min="11" max="11" width="25.140625" style="3" bestFit="1" customWidth="1"/>
    <col min="12" max="12" width="7.421875" style="3" customWidth="1"/>
    <col min="13" max="15" width="9.140625" style="3" customWidth="1"/>
    <col min="16" max="16" width="11.8515625" style="4" bestFit="1" customWidth="1"/>
    <col min="17" max="18" width="11.8515625" style="4" customWidth="1"/>
    <col min="19" max="19" width="8.57421875" style="3" bestFit="1" customWidth="1"/>
    <col min="20" max="21" width="9.140625" style="3" customWidth="1"/>
    <col min="22" max="23" width="0" style="3" hidden="1" customWidth="1"/>
    <col min="24" max="16384" width="9.140625" style="3" customWidth="1"/>
  </cols>
  <sheetData>
    <row r="1" spans="1:2" ht="13.5" thickBot="1">
      <c r="A1" s="70" t="s">
        <v>26</v>
      </c>
      <c r="B1" s="71" t="s">
        <v>27</v>
      </c>
    </row>
    <row r="2" spans="1:23" ht="20.25">
      <c r="A2" s="72" t="s">
        <v>28</v>
      </c>
      <c r="B2" s="73">
        <v>1</v>
      </c>
      <c r="D2" s="15" t="s">
        <v>11</v>
      </c>
      <c r="E2" s="16"/>
      <c r="F2" s="17"/>
      <c r="G2" s="17"/>
      <c r="H2" s="18"/>
      <c r="I2" s="19"/>
      <c r="J2" s="20"/>
      <c r="K2" s="20"/>
      <c r="L2" s="21"/>
      <c r="M2" s="5"/>
      <c r="U2" s="6"/>
      <c r="V2" s="39" t="s">
        <v>6</v>
      </c>
      <c r="W2" s="40">
        <f>E4/SQRT(E6)</f>
        <v>2.0916341298930208</v>
      </c>
    </row>
    <row r="3" spans="1:23" ht="15">
      <c r="A3" s="74" t="s">
        <v>29</v>
      </c>
      <c r="B3" s="75">
        <v>2</v>
      </c>
      <c r="D3" s="22"/>
      <c r="E3" s="23"/>
      <c r="F3" s="24"/>
      <c r="G3" s="24"/>
      <c r="H3" s="25"/>
      <c r="I3" s="23"/>
      <c r="J3" s="24"/>
      <c r="K3" s="24"/>
      <c r="L3" s="26"/>
      <c r="M3" s="7"/>
      <c r="V3" s="39" t="s">
        <v>7</v>
      </c>
      <c r="W3" s="40">
        <f>E6-1</f>
        <v>24</v>
      </c>
    </row>
    <row r="4" spans="1:23" ht="15">
      <c r="A4" s="74" t="s">
        <v>30</v>
      </c>
      <c r="B4" s="75">
        <v>4</v>
      </c>
      <c r="D4" s="27" t="s">
        <v>15</v>
      </c>
      <c r="E4" s="79">
        <f>STDEV(B2:B201)</f>
        <v>10.458170649465103</v>
      </c>
      <c r="F4" s="24"/>
      <c r="G4" s="24"/>
      <c r="H4" s="24"/>
      <c r="I4" s="24"/>
      <c r="J4" s="24"/>
      <c r="K4" s="24"/>
      <c r="L4" s="28"/>
      <c r="M4" s="1"/>
      <c r="V4" s="42" t="s">
        <v>8</v>
      </c>
      <c r="W4" s="40">
        <f>TINV(1-E7,W3)</f>
        <v>2.063898547318068</v>
      </c>
    </row>
    <row r="5" spans="1:23" ht="15">
      <c r="A5" s="74" t="s">
        <v>31</v>
      </c>
      <c r="B5" s="75">
        <v>5</v>
      </c>
      <c r="D5" s="27" t="s">
        <v>16</v>
      </c>
      <c r="E5" s="80">
        <f>AVERAGE(B2:B201)</f>
        <v>15.96</v>
      </c>
      <c r="F5" s="24"/>
      <c r="G5" s="24"/>
      <c r="H5" s="29"/>
      <c r="I5" s="30"/>
      <c r="J5" s="24"/>
      <c r="K5" s="24"/>
      <c r="L5" s="31"/>
      <c r="V5" s="43" t="s">
        <v>12</v>
      </c>
      <c r="W5" s="44">
        <f>W4*W2</f>
        <v>4.316920642207097</v>
      </c>
    </row>
    <row r="6" spans="1:23" ht="15.75" thickBot="1">
      <c r="A6" s="74" t="s">
        <v>32</v>
      </c>
      <c r="B6" s="75">
        <v>6</v>
      </c>
      <c r="D6" s="27" t="s">
        <v>17</v>
      </c>
      <c r="E6" s="80">
        <f>COUNT(B2:B201)</f>
        <v>25</v>
      </c>
      <c r="F6" s="24"/>
      <c r="G6" s="24"/>
      <c r="H6" s="32" t="s">
        <v>10</v>
      </c>
      <c r="I6" s="30"/>
      <c r="J6" s="24"/>
      <c r="K6" s="33" t="s">
        <v>23</v>
      </c>
      <c r="L6" s="31"/>
      <c r="V6" s="39" t="s">
        <v>0</v>
      </c>
      <c r="W6" s="40">
        <f>NORMSINV((1-E7)/2)</f>
        <v>-1.9599639845400545</v>
      </c>
    </row>
    <row r="7" spans="1:23" ht="15.75" thickBot="1">
      <c r="A7" s="74" t="s">
        <v>33</v>
      </c>
      <c r="B7" s="75">
        <v>7</v>
      </c>
      <c r="D7" s="27" t="s">
        <v>18</v>
      </c>
      <c r="E7" s="9">
        <v>0.95</v>
      </c>
      <c r="F7" s="34" t="s">
        <v>14</v>
      </c>
      <c r="G7" s="35">
        <f>IF(E6&gt;29,E5-W7,E5-W5)</f>
        <v>11.643079357792903</v>
      </c>
      <c r="H7" s="36" t="s">
        <v>21</v>
      </c>
      <c r="I7" s="37">
        <f>IF(E6&gt;29,E5+W7,E5+W5)</f>
        <v>20.2769206422071</v>
      </c>
      <c r="J7" s="50" t="s">
        <v>9</v>
      </c>
      <c r="K7" s="38" t="str">
        <f>IF(E6&gt;29,E5&amp;" +/- "&amp;ROUND(W7,3),E5&amp;" +/- "&amp;ROUND(W5,3))</f>
        <v>15.96 +/- 4.317</v>
      </c>
      <c r="L7" s="31"/>
      <c r="V7" s="43" t="s">
        <v>13</v>
      </c>
      <c r="W7" s="40">
        <f>CONFIDENCE(1-E7,E4,E6)</f>
        <v>4.099527563425094</v>
      </c>
    </row>
    <row r="8" spans="1:13" ht="15">
      <c r="A8" s="74" t="s">
        <v>34</v>
      </c>
      <c r="B8" s="75">
        <v>9</v>
      </c>
      <c r="D8" s="39"/>
      <c r="E8" s="40"/>
      <c r="F8" s="24"/>
      <c r="G8" s="24"/>
      <c r="H8" s="40"/>
      <c r="I8" s="40"/>
      <c r="J8" s="24"/>
      <c r="K8" s="24"/>
      <c r="L8" s="28"/>
      <c r="M8" s="2"/>
    </row>
    <row r="9" spans="1:23" ht="15.75" thickBot="1">
      <c r="A9" s="74" t="s">
        <v>35</v>
      </c>
      <c r="B9" s="75">
        <v>9</v>
      </c>
      <c r="D9" s="39"/>
      <c r="E9" s="40"/>
      <c r="F9" s="24"/>
      <c r="G9" s="24"/>
      <c r="H9" s="40"/>
      <c r="I9" s="40"/>
      <c r="J9" s="24"/>
      <c r="K9" s="24"/>
      <c r="L9" s="28"/>
      <c r="M9" s="10"/>
      <c r="V9" s="39" t="s">
        <v>5</v>
      </c>
      <c r="W9" s="40">
        <f>SQRT((E10-E6)/(E10-1))</f>
        <v>0.9377616887699258</v>
      </c>
    </row>
    <row r="10" spans="1:23" ht="15.75" thickBot="1">
      <c r="A10" s="74" t="s">
        <v>36</v>
      </c>
      <c r="B10" s="75">
        <v>10</v>
      </c>
      <c r="D10" s="45" t="s">
        <v>19</v>
      </c>
      <c r="E10" s="67">
        <v>200</v>
      </c>
      <c r="F10" s="34" t="s">
        <v>14</v>
      </c>
      <c r="G10" s="35">
        <f>IF(E6&gt;29,E5-W11,E5-W10)</f>
        <v>11.911757208278122</v>
      </c>
      <c r="H10" s="36" t="s">
        <v>21</v>
      </c>
      <c r="I10" s="37">
        <f>IF(E6&gt;29,E5+W11,E5+W10)</f>
        <v>20.00824279172188</v>
      </c>
      <c r="J10" s="50" t="s">
        <v>9</v>
      </c>
      <c r="K10" s="38" t="str">
        <f>IF(E6&gt;29,E5&amp;" +/- "&amp;ROUND(W11,3),E5&amp;" +/- "&amp;ROUND(W10,3))</f>
        <v>15.96 +/- 4.048</v>
      </c>
      <c r="L10" s="31"/>
      <c r="M10" s="10"/>
      <c r="V10" s="43" t="s">
        <v>12</v>
      </c>
      <c r="W10" s="44">
        <f>W5*W9</f>
        <v>4.04824279172188</v>
      </c>
    </row>
    <row r="11" spans="1:23" ht="15.75" thickBot="1">
      <c r="A11" s="74" t="s">
        <v>37</v>
      </c>
      <c r="B11" s="75">
        <v>10</v>
      </c>
      <c r="D11" s="46"/>
      <c r="E11" s="47"/>
      <c r="F11" s="48"/>
      <c r="G11" s="48"/>
      <c r="H11" s="48"/>
      <c r="I11" s="48"/>
      <c r="J11" s="48"/>
      <c r="K11" s="48"/>
      <c r="L11" s="49"/>
      <c r="M11" s="10"/>
      <c r="V11" s="43" t="s">
        <v>13</v>
      </c>
      <c r="W11" s="44">
        <f>W7*W9</f>
        <v>3.844379891036376</v>
      </c>
    </row>
    <row r="12" spans="1:13" ht="15">
      <c r="A12" s="74" t="s">
        <v>38</v>
      </c>
      <c r="B12" s="75">
        <v>12</v>
      </c>
      <c r="M12" s="10"/>
    </row>
    <row r="13" spans="1:13" ht="15">
      <c r="A13" s="74" t="s">
        <v>39</v>
      </c>
      <c r="B13" s="75">
        <v>12</v>
      </c>
      <c r="M13" s="10"/>
    </row>
    <row r="14" spans="1:13" ht="15">
      <c r="A14" s="74" t="s">
        <v>40</v>
      </c>
      <c r="B14" s="75">
        <v>14</v>
      </c>
      <c r="M14" s="10"/>
    </row>
    <row r="15" spans="1:13" ht="15">
      <c r="A15" s="74" t="s">
        <v>41</v>
      </c>
      <c r="B15" s="75">
        <v>15</v>
      </c>
      <c r="M15" s="10"/>
    </row>
    <row r="16" spans="1:2" ht="15">
      <c r="A16" s="74" t="s">
        <v>42</v>
      </c>
      <c r="B16" s="75">
        <v>16</v>
      </c>
    </row>
    <row r="17" spans="1:2" ht="15">
      <c r="A17" s="74" t="s">
        <v>43</v>
      </c>
      <c r="B17" s="75">
        <v>18</v>
      </c>
    </row>
    <row r="18" spans="1:2" ht="15">
      <c r="A18" s="74" t="s">
        <v>44</v>
      </c>
      <c r="B18" s="75">
        <v>20</v>
      </c>
    </row>
    <row r="19" spans="1:2" ht="15">
      <c r="A19" s="74" t="s">
        <v>45</v>
      </c>
      <c r="B19" s="75">
        <v>22</v>
      </c>
    </row>
    <row r="20" spans="1:2" ht="15">
      <c r="A20" s="74" t="s">
        <v>46</v>
      </c>
      <c r="B20" s="75">
        <v>23</v>
      </c>
    </row>
    <row r="21" spans="1:2" ht="15">
      <c r="A21" s="74" t="s">
        <v>47</v>
      </c>
      <c r="B21" s="75">
        <v>25</v>
      </c>
    </row>
    <row r="22" spans="1:2" ht="15">
      <c r="A22" s="74" t="s">
        <v>48</v>
      </c>
      <c r="B22" s="75">
        <v>26</v>
      </c>
    </row>
    <row r="23" spans="1:20" ht="15">
      <c r="A23" s="74" t="s">
        <v>49</v>
      </c>
      <c r="B23" s="75">
        <v>28</v>
      </c>
      <c r="P23" s="11" t="s">
        <v>24</v>
      </c>
      <c r="Q23" s="11"/>
      <c r="R23" s="11" t="s">
        <v>24</v>
      </c>
      <c r="S23" s="11" t="s">
        <v>25</v>
      </c>
      <c r="T23" s="11" t="s">
        <v>25</v>
      </c>
    </row>
    <row r="24" spans="1:20" ht="15">
      <c r="A24" s="74" t="s">
        <v>50</v>
      </c>
      <c r="B24" s="75">
        <v>32</v>
      </c>
      <c r="P24" s="12">
        <v>-3.2</v>
      </c>
      <c r="Q24" s="12">
        <f>ROUND(P24*$E$4/SQRT($E$6)+$E$5,2)</f>
        <v>9.27</v>
      </c>
      <c r="R24" s="13" t="str">
        <f>CONCATENATE(Q24)</f>
        <v>9.27</v>
      </c>
      <c r="S24" s="6">
        <f>IF(OR(Q24&lt;$G$7,Q24&gt;$I$7),0,(EXP(-0.5*P24^2))/($E$4*(1/SQRT($E$6))*SQRT(2*PI())))</f>
        <v>0</v>
      </c>
      <c r="T24" s="6">
        <f>IF(AND(Q24&gt;=$G$7,Q24&lt;=$I$7),0,(EXP(-0.5*P24^2))/($E$4*(1/SQRT($E$6))*SQRT(2*PI())))</f>
        <v>0.0011398208546093947</v>
      </c>
    </row>
    <row r="25" spans="1:20" ht="15">
      <c r="A25" s="74" t="s">
        <v>51</v>
      </c>
      <c r="B25" s="75">
        <v>33</v>
      </c>
      <c r="P25" s="12">
        <v>-3.19</v>
      </c>
      <c r="Q25" s="12">
        <f aca="true" t="shared" si="0" ref="Q25:Q88">ROUND(P25*$E$4/SQRT($E$6)+$E$5,2)</f>
        <v>9.29</v>
      </c>
      <c r="R25" s="14" t="str">
        <f aca="true" t="shared" si="1" ref="R25:R88">CONCATENATE(Q25)</f>
        <v>9.29</v>
      </c>
      <c r="S25" s="6">
        <f aca="true" t="shared" si="2" ref="S25:S88">IF(OR(Q25&lt;$G$7,Q25&gt;$I$7),0,(EXP(-0.5*P25^2))/($E$4*(1/SQRT($E$6))*SQRT(2*PI())))</f>
        <v>0</v>
      </c>
      <c r="T25" s="6">
        <f aca="true" t="shared" si="3" ref="T25:T88">IF(AND(Q25&gt;=$G$7,Q25&lt;=$I$7),0,(EXP(-0.5*P25^2))/($E$4*(1/SQRT($E$6))*SQRT(2*PI())))</f>
        <v>0.0011768261425178584</v>
      </c>
    </row>
    <row r="26" spans="1:20" ht="15">
      <c r="A26" s="74" t="s">
        <v>52</v>
      </c>
      <c r="B26" s="75">
        <v>40</v>
      </c>
      <c r="P26" s="12">
        <v>-3.18</v>
      </c>
      <c r="Q26" s="12">
        <f t="shared" si="0"/>
        <v>9.31</v>
      </c>
      <c r="R26" s="14" t="str">
        <f t="shared" si="1"/>
        <v>9.31</v>
      </c>
      <c r="S26" s="6">
        <f t="shared" si="2"/>
        <v>0</v>
      </c>
      <c r="T26" s="6">
        <f t="shared" si="3"/>
        <v>0.0012149113424805762</v>
      </c>
    </row>
    <row r="27" spans="1:20" ht="15">
      <c r="A27" s="74" t="s">
        <v>53</v>
      </c>
      <c r="B27" s="75"/>
      <c r="P27" s="12">
        <v>-3.17</v>
      </c>
      <c r="Q27" s="12">
        <f t="shared" si="0"/>
        <v>9.33</v>
      </c>
      <c r="R27" s="14" t="str">
        <f t="shared" si="1"/>
        <v>9.33</v>
      </c>
      <c r="S27" s="6">
        <f t="shared" si="2"/>
        <v>0</v>
      </c>
      <c r="T27" s="6">
        <f t="shared" si="3"/>
        <v>0.0012541036633950831</v>
      </c>
    </row>
    <row r="28" spans="1:20" ht="15">
      <c r="A28" s="74" t="s">
        <v>54</v>
      </c>
      <c r="B28" s="75"/>
      <c r="P28" s="12">
        <v>-3.16</v>
      </c>
      <c r="Q28" s="12">
        <f t="shared" si="0"/>
        <v>9.35</v>
      </c>
      <c r="R28" s="14" t="str">
        <f t="shared" si="1"/>
        <v>9.35</v>
      </c>
      <c r="S28" s="6">
        <f t="shared" si="2"/>
        <v>0</v>
      </c>
      <c r="T28" s="6">
        <f t="shared" si="3"/>
        <v>0.0012944308558300191</v>
      </c>
    </row>
    <row r="29" spans="1:20" ht="15">
      <c r="A29" s="74" t="s">
        <v>55</v>
      </c>
      <c r="B29" s="75"/>
      <c r="P29" s="12">
        <v>-3.15</v>
      </c>
      <c r="Q29" s="12">
        <f t="shared" si="0"/>
        <v>9.37</v>
      </c>
      <c r="R29" s="14" t="str">
        <f t="shared" si="1"/>
        <v>9.37</v>
      </c>
      <c r="S29" s="6">
        <f t="shared" si="2"/>
        <v>0</v>
      </c>
      <c r="T29" s="6">
        <f t="shared" si="3"/>
        <v>0.0013359212182210676</v>
      </c>
    </row>
    <row r="30" spans="1:20" ht="15">
      <c r="A30" s="74" t="s">
        <v>56</v>
      </c>
      <c r="B30" s="75"/>
      <c r="P30" s="12">
        <v>-3.14</v>
      </c>
      <c r="Q30" s="12">
        <f t="shared" si="0"/>
        <v>9.39</v>
      </c>
      <c r="R30" s="14" t="str">
        <f t="shared" si="1"/>
        <v>9.39</v>
      </c>
      <c r="S30" s="6">
        <f t="shared" si="2"/>
        <v>0</v>
      </c>
      <c r="T30" s="6">
        <f t="shared" si="3"/>
        <v>0.0013786036029881197</v>
      </c>
    </row>
    <row r="31" spans="1:20" ht="15">
      <c r="A31" s="74" t="s">
        <v>57</v>
      </c>
      <c r="B31" s="75"/>
      <c r="P31" s="12">
        <v>-3.13</v>
      </c>
      <c r="Q31" s="12">
        <f t="shared" si="0"/>
        <v>9.41</v>
      </c>
      <c r="R31" s="14" t="str">
        <f t="shared" si="1"/>
        <v>9.41</v>
      </c>
      <c r="S31" s="6">
        <f t="shared" si="2"/>
        <v>0</v>
      </c>
      <c r="T31" s="6">
        <f t="shared" si="3"/>
        <v>0.0014225074225674606</v>
      </c>
    </row>
    <row r="32" spans="1:20" ht="15">
      <c r="A32" s="74" t="s">
        <v>58</v>
      </c>
      <c r="B32" s="75"/>
      <c r="P32" s="12">
        <v>-3.12</v>
      </c>
      <c r="Q32" s="12">
        <f t="shared" si="0"/>
        <v>9.43</v>
      </c>
      <c r="R32" s="14" t="str">
        <f t="shared" si="1"/>
        <v>9.43</v>
      </c>
      <c r="S32" s="6">
        <f t="shared" si="2"/>
        <v>0</v>
      </c>
      <c r="T32" s="6">
        <f t="shared" si="3"/>
        <v>0.0014676626553525162</v>
      </c>
    </row>
    <row r="33" spans="1:20" ht="15">
      <c r="A33" s="74" t="s">
        <v>59</v>
      </c>
      <c r="B33" s="75"/>
      <c r="P33" s="12">
        <v>-3.11</v>
      </c>
      <c r="Q33" s="12">
        <f t="shared" si="0"/>
        <v>9.46</v>
      </c>
      <c r="R33" s="14" t="str">
        <f t="shared" si="1"/>
        <v>9.46</v>
      </c>
      <c r="S33" s="6">
        <f t="shared" si="2"/>
        <v>0</v>
      </c>
      <c r="T33" s="6">
        <f t="shared" si="3"/>
        <v>0.0015140998515366828</v>
      </c>
    </row>
    <row r="34" spans="1:20" ht="15">
      <c r="A34" s="74" t="s">
        <v>60</v>
      </c>
      <c r="B34" s="75"/>
      <c r="P34" s="12">
        <v>-3.1</v>
      </c>
      <c r="Q34" s="12">
        <f t="shared" si="0"/>
        <v>9.48</v>
      </c>
      <c r="R34" s="14" t="str">
        <f t="shared" si="1"/>
        <v>9.48</v>
      </c>
      <c r="S34" s="6">
        <f t="shared" si="2"/>
        <v>0</v>
      </c>
      <c r="T34" s="6">
        <f t="shared" si="3"/>
        <v>0.0015618501388514846</v>
      </c>
    </row>
    <row r="35" spans="1:20" ht="15">
      <c r="A35" s="74" t="s">
        <v>61</v>
      </c>
      <c r="B35" s="75"/>
      <c r="P35" s="12">
        <v>-3.09</v>
      </c>
      <c r="Q35" s="12">
        <f t="shared" si="0"/>
        <v>9.5</v>
      </c>
      <c r="R35" s="14" t="str">
        <f t="shared" si="1"/>
        <v>9.5</v>
      </c>
      <c r="S35" s="6">
        <f t="shared" si="2"/>
        <v>0</v>
      </c>
      <c r="T35" s="6">
        <f t="shared" si="3"/>
        <v>0.0016109452281933357</v>
      </c>
    </row>
    <row r="36" spans="1:20" ht="15">
      <c r="A36" s="74" t="s">
        <v>62</v>
      </c>
      <c r="B36" s="75"/>
      <c r="P36" s="12">
        <v>-3.08</v>
      </c>
      <c r="Q36" s="12">
        <f t="shared" si="0"/>
        <v>9.52</v>
      </c>
      <c r="R36" s="14" t="str">
        <f t="shared" si="1"/>
        <v>9.52</v>
      </c>
      <c r="S36" s="6">
        <f t="shared" si="2"/>
        <v>0</v>
      </c>
      <c r="T36" s="6">
        <f t="shared" si="3"/>
        <v>0.0016614174191318417</v>
      </c>
    </row>
    <row r="37" spans="1:20" ht="15">
      <c r="A37" s="74" t="s">
        <v>63</v>
      </c>
      <c r="B37" s="75"/>
      <c r="P37" s="12">
        <v>-3.07</v>
      </c>
      <c r="Q37" s="12">
        <f t="shared" si="0"/>
        <v>9.54</v>
      </c>
      <c r="R37" s="14" t="str">
        <f t="shared" si="1"/>
        <v>9.54</v>
      </c>
      <c r="S37" s="6">
        <f t="shared" si="2"/>
        <v>0</v>
      </c>
      <c r="T37" s="6">
        <f t="shared" si="3"/>
        <v>0.0017132996052926567</v>
      </c>
    </row>
    <row r="38" spans="1:20" ht="15">
      <c r="A38" s="74" t="s">
        <v>64</v>
      </c>
      <c r="B38" s="75"/>
      <c r="P38" s="12">
        <v>-3.06</v>
      </c>
      <c r="Q38" s="12">
        <f t="shared" si="0"/>
        <v>9.56</v>
      </c>
      <c r="R38" s="14" t="str">
        <f t="shared" si="1"/>
        <v>9.56</v>
      </c>
      <c r="S38" s="6">
        <f t="shared" si="2"/>
        <v>0</v>
      </c>
      <c r="T38" s="6">
        <f t="shared" si="3"/>
        <v>0.0017666252796075894</v>
      </c>
    </row>
    <row r="39" spans="1:20" ht="15">
      <c r="A39" s="74" t="s">
        <v>65</v>
      </c>
      <c r="B39" s="75"/>
      <c r="P39" s="12">
        <v>-3.05</v>
      </c>
      <c r="Q39" s="12">
        <f t="shared" si="0"/>
        <v>9.58</v>
      </c>
      <c r="R39" s="14" t="str">
        <f t="shared" si="1"/>
        <v>9.58</v>
      </c>
      <c r="S39" s="6">
        <f t="shared" si="2"/>
        <v>0</v>
      </c>
      <c r="T39" s="6">
        <f t="shared" si="3"/>
        <v>0.0018214285394246583</v>
      </c>
    </row>
    <row r="40" spans="1:20" ht="15">
      <c r="A40" s="74" t="s">
        <v>66</v>
      </c>
      <c r="B40" s="75"/>
      <c r="P40" s="12">
        <v>-3.04</v>
      </c>
      <c r="Q40" s="12">
        <f t="shared" si="0"/>
        <v>9.6</v>
      </c>
      <c r="R40" s="14" t="str">
        <f t="shared" si="1"/>
        <v>9.6</v>
      </c>
      <c r="S40" s="6">
        <f t="shared" si="2"/>
        <v>0</v>
      </c>
      <c r="T40" s="6">
        <f t="shared" si="3"/>
        <v>0.001877744091470557</v>
      </c>
    </row>
    <row r="41" spans="1:20" ht="15">
      <c r="A41" s="74" t="s">
        <v>67</v>
      </c>
      <c r="B41" s="75"/>
      <c r="P41" s="12">
        <v>-3.03</v>
      </c>
      <c r="Q41" s="12">
        <f t="shared" si="0"/>
        <v>9.62</v>
      </c>
      <c r="R41" s="14" t="str">
        <f t="shared" si="1"/>
        <v>9.62</v>
      </c>
      <c r="S41" s="6">
        <f t="shared" si="2"/>
        <v>0</v>
      </c>
      <c r="T41" s="6">
        <f t="shared" si="3"/>
        <v>0.0019356072566579796</v>
      </c>
    </row>
    <row r="42" spans="1:20" ht="15">
      <c r="A42" s="74" t="s">
        <v>68</v>
      </c>
      <c r="B42" s="75"/>
      <c r="P42" s="12">
        <v>-3.02</v>
      </c>
      <c r="Q42" s="12">
        <f t="shared" si="0"/>
        <v>9.64</v>
      </c>
      <c r="R42" s="14" t="str">
        <f t="shared" si="1"/>
        <v>9.64</v>
      </c>
      <c r="S42" s="6">
        <f t="shared" si="2"/>
        <v>0</v>
      </c>
      <c r="T42" s="6">
        <f t="shared" si="3"/>
        <v>0.001995053974729984</v>
      </c>
    </row>
    <row r="43" spans="1:20" ht="15">
      <c r="A43" s="74" t="s">
        <v>69</v>
      </c>
      <c r="B43" s="75"/>
      <c r="P43" s="12">
        <v>-3.01</v>
      </c>
      <c r="Q43" s="12">
        <f t="shared" si="0"/>
        <v>9.66</v>
      </c>
      <c r="R43" s="14" t="str">
        <f t="shared" si="1"/>
        <v>9.66</v>
      </c>
      <c r="S43" s="6">
        <f t="shared" si="2"/>
        <v>0</v>
      </c>
      <c r="T43" s="6">
        <f t="shared" si="3"/>
        <v>0.002056120808733606</v>
      </c>
    </row>
    <row r="44" spans="1:20" ht="15">
      <c r="A44" s="74" t="s">
        <v>70</v>
      </c>
      <c r="B44" s="75"/>
      <c r="P44" s="12">
        <v>-3</v>
      </c>
      <c r="Q44" s="12">
        <f t="shared" si="0"/>
        <v>9.69</v>
      </c>
      <c r="R44" s="14" t="str">
        <f t="shared" si="1"/>
        <v>9.69</v>
      </c>
      <c r="S44" s="6">
        <f t="shared" si="2"/>
        <v>0</v>
      </c>
      <c r="T44" s="6">
        <f t="shared" si="3"/>
        <v>0.002118844949314668</v>
      </c>
    </row>
    <row r="45" spans="1:20" ht="15">
      <c r="A45" s="74" t="s">
        <v>71</v>
      </c>
      <c r="B45" s="75"/>
      <c r="P45" s="12">
        <v>-2.99</v>
      </c>
      <c r="Q45" s="12">
        <f t="shared" si="0"/>
        <v>9.71</v>
      </c>
      <c r="R45" s="14" t="str">
        <f t="shared" si="1"/>
        <v>9.71</v>
      </c>
      <c r="S45" s="6">
        <f t="shared" si="2"/>
        <v>0</v>
      </c>
      <c r="T45" s="6">
        <f t="shared" si="3"/>
        <v>0.0021832642188257412</v>
      </c>
    </row>
    <row r="46" spans="1:20" ht="15">
      <c r="A46" s="74" t="s">
        <v>72</v>
      </c>
      <c r="B46" s="75"/>
      <c r="P46" s="12">
        <v>-2.98</v>
      </c>
      <c r="Q46" s="12">
        <f t="shared" si="0"/>
        <v>9.73</v>
      </c>
      <c r="R46" s="14" t="str">
        <f t="shared" si="1"/>
        <v>9.73</v>
      </c>
      <c r="S46" s="6">
        <f t="shared" si="2"/>
        <v>0</v>
      </c>
      <c r="T46" s="6">
        <f t="shared" si="3"/>
        <v>0.002249417075238976</v>
      </c>
    </row>
    <row r="47" spans="1:20" ht="15">
      <c r="A47" s="74" t="s">
        <v>73</v>
      </c>
      <c r="B47" s="75"/>
      <c r="P47" s="12">
        <v>-2.97</v>
      </c>
      <c r="Q47" s="12">
        <f t="shared" si="0"/>
        <v>9.75</v>
      </c>
      <c r="R47" s="14" t="str">
        <f t="shared" si="1"/>
        <v>9.75</v>
      </c>
      <c r="S47" s="6">
        <f t="shared" si="2"/>
        <v>0</v>
      </c>
      <c r="T47" s="6">
        <f t="shared" si="3"/>
        <v>0.0023173426158555046</v>
      </c>
    </row>
    <row r="48" spans="1:20" ht="15">
      <c r="A48" s="74" t="s">
        <v>74</v>
      </c>
      <c r="B48" s="75"/>
      <c r="P48" s="12">
        <v>-2.96</v>
      </c>
      <c r="Q48" s="12">
        <f t="shared" si="0"/>
        <v>9.77</v>
      </c>
      <c r="R48" s="14" t="str">
        <f t="shared" si="1"/>
        <v>9.77</v>
      </c>
      <c r="S48" s="6">
        <f t="shared" si="2"/>
        <v>0</v>
      </c>
      <c r="T48" s="6">
        <f t="shared" si="3"/>
        <v>0.0023870805808029845</v>
      </c>
    </row>
    <row r="49" spans="1:20" ht="15">
      <c r="A49" s="74" t="s">
        <v>75</v>
      </c>
      <c r="B49" s="75"/>
      <c r="P49" s="12">
        <v>-2.95</v>
      </c>
      <c r="Q49" s="12">
        <f t="shared" si="0"/>
        <v>9.79</v>
      </c>
      <c r="R49" s="14" t="str">
        <f t="shared" si="1"/>
        <v>9.79</v>
      </c>
      <c r="S49" s="6">
        <f t="shared" si="2"/>
        <v>0</v>
      </c>
      <c r="T49" s="6">
        <f t="shared" si="3"/>
        <v>0.0024586713563126677</v>
      </c>
    </row>
    <row r="50" spans="1:20" ht="15">
      <c r="A50" s="74" t="s">
        <v>76</v>
      </c>
      <c r="B50" s="75"/>
      <c r="P50" s="12">
        <v>-2.94</v>
      </c>
      <c r="Q50" s="12">
        <f t="shared" si="0"/>
        <v>9.81</v>
      </c>
      <c r="R50" s="14" t="str">
        <f t="shared" si="1"/>
        <v>9.81</v>
      </c>
      <c r="S50" s="6">
        <f t="shared" si="2"/>
        <v>0</v>
      </c>
      <c r="T50" s="6">
        <f t="shared" si="3"/>
        <v>0.0025321559777674446</v>
      </c>
    </row>
    <row r="51" spans="1:20" ht="15">
      <c r="A51" s="74" t="s">
        <v>77</v>
      </c>
      <c r="B51" s="75"/>
      <c r="P51" s="12">
        <v>-2.93</v>
      </c>
      <c r="Q51" s="12">
        <f t="shared" si="0"/>
        <v>9.83</v>
      </c>
      <c r="R51" s="14" t="str">
        <f t="shared" si="1"/>
        <v>9.83</v>
      </c>
      <c r="S51" s="6">
        <f t="shared" si="2"/>
        <v>0</v>
      </c>
      <c r="T51" s="6">
        <f t="shared" si="3"/>
        <v>0.0026075761325120004</v>
      </c>
    </row>
    <row r="52" spans="1:20" ht="15">
      <c r="A52" s="74" t="s">
        <v>78</v>
      </c>
      <c r="B52" s="75"/>
      <c r="P52" s="12">
        <v>-2.92</v>
      </c>
      <c r="Q52" s="12">
        <f t="shared" si="0"/>
        <v>9.85</v>
      </c>
      <c r="R52" s="14" t="str">
        <f t="shared" si="1"/>
        <v>9.85</v>
      </c>
      <c r="S52" s="6">
        <f t="shared" si="2"/>
        <v>0</v>
      </c>
      <c r="T52" s="6">
        <f t="shared" si="3"/>
        <v>0.002684974162416352</v>
      </c>
    </row>
    <row r="53" spans="1:20" ht="15">
      <c r="A53" s="74" t="s">
        <v>79</v>
      </c>
      <c r="B53" s="75"/>
      <c r="P53" s="12">
        <v>-2.91</v>
      </c>
      <c r="Q53" s="12">
        <f t="shared" si="0"/>
        <v>9.87</v>
      </c>
      <c r="R53" s="14" t="str">
        <f t="shared" si="1"/>
        <v>9.87</v>
      </c>
      <c r="S53" s="6">
        <f t="shared" si="2"/>
        <v>0</v>
      </c>
      <c r="T53" s="6">
        <f t="shared" si="3"/>
        <v>0.0027643930661837143</v>
      </c>
    </row>
    <row r="54" spans="1:20" ht="15">
      <c r="A54" s="74" t="s">
        <v>80</v>
      </c>
      <c r="B54" s="75"/>
      <c r="P54" s="12">
        <v>-2.9</v>
      </c>
      <c r="Q54" s="12">
        <f t="shared" si="0"/>
        <v>9.89</v>
      </c>
      <c r="R54" s="14" t="str">
        <f t="shared" si="1"/>
        <v>9.89</v>
      </c>
      <c r="S54" s="6">
        <f t="shared" si="2"/>
        <v>0</v>
      </c>
      <c r="T54" s="6">
        <f t="shared" si="3"/>
        <v>0.0028458765013938186</v>
      </c>
    </row>
    <row r="55" spans="1:20" ht="15">
      <c r="A55" s="74" t="s">
        <v>81</v>
      </c>
      <c r="B55" s="75"/>
      <c r="P55" s="12">
        <v>-2.89</v>
      </c>
      <c r="Q55" s="12">
        <f t="shared" si="0"/>
        <v>9.92</v>
      </c>
      <c r="R55" s="14" t="str">
        <f t="shared" si="1"/>
        <v>9.92</v>
      </c>
      <c r="S55" s="6">
        <f t="shared" si="2"/>
        <v>0</v>
      </c>
      <c r="T55" s="6">
        <f t="shared" si="3"/>
        <v>0.0029294687862724254</v>
      </c>
    </row>
    <row r="56" spans="1:20" ht="15">
      <c r="A56" s="74" t="s">
        <v>82</v>
      </c>
      <c r="B56" s="75"/>
      <c r="P56" s="12">
        <v>-2.88</v>
      </c>
      <c r="Q56" s="12">
        <f t="shared" si="0"/>
        <v>9.94</v>
      </c>
      <c r="R56" s="14" t="str">
        <f t="shared" si="1"/>
        <v>9.94</v>
      </c>
      <c r="S56" s="6">
        <f t="shared" si="2"/>
        <v>0</v>
      </c>
      <c r="T56" s="6">
        <f t="shared" si="3"/>
        <v>0.003015214901178005</v>
      </c>
    </row>
    <row r="57" spans="1:20" ht="15">
      <c r="A57" s="74" t="s">
        <v>83</v>
      </c>
      <c r="B57" s="75"/>
      <c r="P57" s="12">
        <v>-2.87</v>
      </c>
      <c r="Q57" s="12">
        <f t="shared" si="0"/>
        <v>9.96</v>
      </c>
      <c r="R57" s="14" t="str">
        <f t="shared" si="1"/>
        <v>9.96</v>
      </c>
      <c r="S57" s="6">
        <f t="shared" si="2"/>
        <v>0</v>
      </c>
      <c r="T57" s="6">
        <f t="shared" si="3"/>
        <v>0.0031031604897962433</v>
      </c>
    </row>
    <row r="58" spans="1:20" ht="15">
      <c r="A58" s="74" t="s">
        <v>84</v>
      </c>
      <c r="B58" s="75"/>
      <c r="P58" s="12">
        <v>-2.86</v>
      </c>
      <c r="Q58" s="12">
        <f t="shared" si="0"/>
        <v>9.98</v>
      </c>
      <c r="R58" s="14" t="str">
        <f t="shared" si="1"/>
        <v>9.98</v>
      </c>
      <c r="S58" s="6">
        <f t="shared" si="2"/>
        <v>0</v>
      </c>
      <c r="T58" s="6">
        <f t="shared" si="3"/>
        <v>0.0031933518600331134</v>
      </c>
    </row>
    <row r="59" spans="1:20" ht="15">
      <c r="A59" s="74" t="s">
        <v>85</v>
      </c>
      <c r="B59" s="75"/>
      <c r="P59" s="12">
        <v>-2.85</v>
      </c>
      <c r="Q59" s="12">
        <f t="shared" si="0"/>
        <v>10</v>
      </c>
      <c r="R59" s="14" t="str">
        <f t="shared" si="1"/>
        <v>10</v>
      </c>
      <c r="S59" s="6">
        <f t="shared" si="2"/>
        <v>0</v>
      </c>
      <c r="T59" s="6">
        <f t="shared" si="3"/>
        <v>0.0032858359845971187</v>
      </c>
    </row>
    <row r="60" spans="1:20" ht="15">
      <c r="A60" s="74" t="s">
        <v>86</v>
      </c>
      <c r="B60" s="75"/>
      <c r="P60" s="12">
        <v>-2.84</v>
      </c>
      <c r="Q60" s="12">
        <f t="shared" si="0"/>
        <v>10.02</v>
      </c>
      <c r="R60" s="14" t="str">
        <f t="shared" si="1"/>
        <v>10.02</v>
      </c>
      <c r="S60" s="6">
        <f t="shared" si="2"/>
        <v>0</v>
      </c>
      <c r="T60" s="6">
        <f t="shared" si="3"/>
        <v>0.0033806605012613317</v>
      </c>
    </row>
    <row r="61" spans="1:20" ht="15">
      <c r="A61" s="74" t="s">
        <v>87</v>
      </c>
      <c r="B61" s="75"/>
      <c r="P61" s="12">
        <v>-2.83</v>
      </c>
      <c r="Q61" s="12">
        <f t="shared" si="0"/>
        <v>10.04</v>
      </c>
      <c r="R61" s="14" t="str">
        <f t="shared" si="1"/>
        <v>10.04</v>
      </c>
      <c r="S61" s="6">
        <f t="shared" si="2"/>
        <v>0</v>
      </c>
      <c r="T61" s="6">
        <f t="shared" si="3"/>
        <v>0.003477873712795688</v>
      </c>
    </row>
    <row r="62" spans="1:20" ht="15">
      <c r="A62" s="74" t="s">
        <v>88</v>
      </c>
      <c r="B62" s="75"/>
      <c r="P62" s="12">
        <v>-2.82</v>
      </c>
      <c r="Q62" s="12">
        <f t="shared" si="0"/>
        <v>10.06</v>
      </c>
      <c r="R62" s="14" t="str">
        <f t="shared" si="1"/>
        <v>10.06</v>
      </c>
      <c r="S62" s="6">
        <f t="shared" si="2"/>
        <v>0</v>
      </c>
      <c r="T62" s="6">
        <f t="shared" si="3"/>
        <v>0.0035775245865601194</v>
      </c>
    </row>
    <row r="63" spans="1:20" ht="15">
      <c r="A63" s="74" t="s">
        <v>89</v>
      </c>
      <c r="B63" s="75"/>
      <c r="P63" s="12">
        <v>-2.81</v>
      </c>
      <c r="Q63" s="12">
        <f t="shared" si="0"/>
        <v>10.08</v>
      </c>
      <c r="R63" s="14" t="str">
        <f t="shared" si="1"/>
        <v>10.08</v>
      </c>
      <c r="S63" s="6">
        <f t="shared" si="2"/>
        <v>0</v>
      </c>
      <c r="T63" s="6">
        <f t="shared" si="3"/>
        <v>0.003679662753748893</v>
      </c>
    </row>
    <row r="64" spans="1:20" ht="15">
      <c r="A64" s="74" t="s">
        <v>90</v>
      </c>
      <c r="B64" s="75"/>
      <c r="P64" s="12">
        <v>-2.8</v>
      </c>
      <c r="Q64" s="12">
        <f t="shared" si="0"/>
        <v>10.1</v>
      </c>
      <c r="R64" s="14" t="str">
        <f t="shared" si="1"/>
        <v>10.1</v>
      </c>
      <c r="S64" s="6">
        <f t="shared" si="2"/>
        <v>0</v>
      </c>
      <c r="T64" s="6">
        <f t="shared" si="3"/>
        <v>0.003784338508276691</v>
      </c>
    </row>
    <row r="65" spans="1:20" ht="15">
      <c r="A65" s="74" t="s">
        <v>91</v>
      </c>
      <c r="B65" s="75"/>
      <c r="P65" s="12">
        <v>-2.79</v>
      </c>
      <c r="Q65" s="12">
        <f t="shared" si="0"/>
        <v>10.12</v>
      </c>
      <c r="R65" s="14" t="str">
        <f t="shared" si="1"/>
        <v>10.12</v>
      </c>
      <c r="S65" s="6">
        <f t="shared" si="2"/>
        <v>0</v>
      </c>
      <c r="T65" s="6">
        <f t="shared" si="3"/>
        <v>0.00389160280529671</v>
      </c>
    </row>
    <row r="66" spans="1:20" ht="15">
      <c r="A66" s="74" t="s">
        <v>92</v>
      </c>
      <c r="B66" s="75"/>
      <c r="P66" s="12">
        <v>-2.78</v>
      </c>
      <c r="Q66" s="12">
        <f t="shared" si="0"/>
        <v>10.15</v>
      </c>
      <c r="R66" s="14" t="str">
        <f t="shared" si="1"/>
        <v>10.15</v>
      </c>
      <c r="S66" s="6">
        <f t="shared" si="2"/>
        <v>0</v>
      </c>
      <c r="T66" s="6">
        <f t="shared" si="3"/>
        <v>0.004001507259341342</v>
      </c>
    </row>
    <row r="67" spans="1:20" ht="15">
      <c r="A67" s="74" t="s">
        <v>93</v>
      </c>
      <c r="B67" s="75"/>
      <c r="P67" s="12">
        <v>-2.77</v>
      </c>
      <c r="Q67" s="12">
        <f t="shared" si="0"/>
        <v>10.17</v>
      </c>
      <c r="R67" s="14" t="str">
        <f t="shared" si="1"/>
        <v>10.17</v>
      </c>
      <c r="S67" s="6">
        <f t="shared" si="2"/>
        <v>0</v>
      </c>
      <c r="T67" s="6">
        <f t="shared" si="3"/>
        <v>0.004114104142075649</v>
      </c>
    </row>
    <row r="68" spans="1:20" ht="15">
      <c r="A68" s="74" t="s">
        <v>94</v>
      </c>
      <c r="B68" s="75"/>
      <c r="P68" s="12">
        <v>-2.76</v>
      </c>
      <c r="Q68" s="12">
        <f t="shared" si="0"/>
        <v>10.19</v>
      </c>
      <c r="R68" s="14" t="str">
        <f t="shared" si="1"/>
        <v>10.19</v>
      </c>
      <c r="S68" s="6">
        <f t="shared" si="2"/>
        <v>0</v>
      </c>
      <c r="T68" s="6">
        <f t="shared" si="3"/>
        <v>0.004229446379654216</v>
      </c>
    </row>
    <row r="69" spans="1:20" ht="15">
      <c r="A69" s="74" t="s">
        <v>95</v>
      </c>
      <c r="B69" s="75"/>
      <c r="P69" s="12">
        <v>-2.75</v>
      </c>
      <c r="Q69" s="12">
        <f t="shared" si="0"/>
        <v>10.21</v>
      </c>
      <c r="R69" s="14" t="str">
        <f t="shared" si="1"/>
        <v>10.21</v>
      </c>
      <c r="S69" s="6">
        <f t="shared" si="2"/>
        <v>0</v>
      </c>
      <c r="T69" s="6">
        <f t="shared" si="3"/>
        <v>0.004347587549671583</v>
      </c>
    </row>
    <row r="70" spans="1:20" ht="15">
      <c r="A70" s="74" t="s">
        <v>96</v>
      </c>
      <c r="B70" s="75"/>
      <c r="P70" s="12">
        <v>-2.74</v>
      </c>
      <c r="Q70" s="12">
        <f t="shared" si="0"/>
        <v>10.23</v>
      </c>
      <c r="R70" s="14" t="str">
        <f t="shared" si="1"/>
        <v>10.23</v>
      </c>
      <c r="S70" s="6">
        <f t="shared" si="2"/>
        <v>0</v>
      </c>
      <c r="T70" s="6">
        <f t="shared" si="3"/>
        <v>0.004468581877696904</v>
      </c>
    </row>
    <row r="71" spans="1:20" ht="15">
      <c r="A71" s="74" t="s">
        <v>97</v>
      </c>
      <c r="B71" s="75"/>
      <c r="P71" s="12">
        <v>-2.73</v>
      </c>
      <c r="Q71" s="12">
        <f t="shared" si="0"/>
        <v>10.25</v>
      </c>
      <c r="R71" s="14" t="str">
        <f t="shared" si="1"/>
        <v>10.25</v>
      </c>
      <c r="S71" s="6">
        <f t="shared" si="2"/>
        <v>0</v>
      </c>
      <c r="T71" s="6">
        <f t="shared" si="3"/>
        <v>0.004592484233383058</v>
      </c>
    </row>
    <row r="72" spans="1:20" ht="15">
      <c r="A72" s="74" t="s">
        <v>98</v>
      </c>
      <c r="B72" s="75"/>
      <c r="P72" s="12">
        <v>-2.72</v>
      </c>
      <c r="Q72" s="12">
        <f t="shared" si="0"/>
        <v>10.27</v>
      </c>
      <c r="R72" s="14" t="str">
        <f t="shared" si="1"/>
        <v>10.27</v>
      </c>
      <c r="S72" s="6">
        <f t="shared" si="2"/>
        <v>0</v>
      </c>
      <c r="T72" s="6">
        <f t="shared" si="3"/>
        <v>0.004719350126140848</v>
      </c>
    </row>
    <row r="73" spans="1:20" ht="15">
      <c r="A73" s="74" t="s">
        <v>99</v>
      </c>
      <c r="B73" s="75"/>
      <c r="P73" s="12">
        <v>-2.71</v>
      </c>
      <c r="Q73" s="12">
        <f t="shared" si="0"/>
        <v>10.29</v>
      </c>
      <c r="R73" s="14" t="str">
        <f t="shared" si="1"/>
        <v>10.29</v>
      </c>
      <c r="S73" s="6">
        <f t="shared" si="2"/>
        <v>0</v>
      </c>
      <c r="T73" s="6">
        <f t="shared" si="3"/>
        <v>0.004849235700368805</v>
      </c>
    </row>
    <row r="74" spans="1:20" ht="15">
      <c r="A74" s="74" t="s">
        <v>100</v>
      </c>
      <c r="B74" s="75"/>
      <c r="P74" s="12">
        <v>-2.7</v>
      </c>
      <c r="Q74" s="12">
        <f t="shared" si="0"/>
        <v>10.31</v>
      </c>
      <c r="R74" s="14" t="str">
        <f t="shared" si="1"/>
        <v>10.31</v>
      </c>
      <c r="S74" s="6">
        <f t="shared" si="2"/>
        <v>0</v>
      </c>
      <c r="T74" s="6">
        <f t="shared" si="3"/>
        <v>0.004982197730229035</v>
      </c>
    </row>
    <row r="75" spans="1:20" ht="15">
      <c r="A75" s="74" t="s">
        <v>101</v>
      </c>
      <c r="B75" s="75"/>
      <c r="P75" s="12">
        <v>-2.69</v>
      </c>
      <c r="Q75" s="12">
        <f t="shared" si="0"/>
        <v>10.33</v>
      </c>
      <c r="R75" s="14" t="str">
        <f t="shared" si="1"/>
        <v>10.33</v>
      </c>
      <c r="S75" s="6">
        <f t="shared" si="2"/>
        <v>0</v>
      </c>
      <c r="T75" s="6">
        <f t="shared" si="3"/>
        <v>0.00511829361395998</v>
      </c>
    </row>
    <row r="76" spans="1:20" ht="15">
      <c r="A76" s="74" t="s">
        <v>102</v>
      </c>
      <c r="B76" s="75"/>
      <c r="P76" s="12">
        <v>-2.68</v>
      </c>
      <c r="Q76" s="12">
        <f t="shared" si="0"/>
        <v>10.35</v>
      </c>
      <c r="R76" s="14" t="str">
        <f t="shared" si="1"/>
        <v>10.35</v>
      </c>
      <c r="S76" s="6">
        <f t="shared" si="2"/>
        <v>0</v>
      </c>
      <c r="T76" s="6">
        <f t="shared" si="3"/>
        <v>0.005257581367716554</v>
      </c>
    </row>
    <row r="77" spans="1:20" ht="15">
      <c r="A77" s="74" t="s">
        <v>103</v>
      </c>
      <c r="B77" s="75"/>
      <c r="P77" s="12">
        <v>-2.67</v>
      </c>
      <c r="Q77" s="12">
        <f t="shared" si="0"/>
        <v>10.38</v>
      </c>
      <c r="R77" s="14" t="str">
        <f t="shared" si="1"/>
        <v>10.38</v>
      </c>
      <c r="S77" s="6">
        <f t="shared" si="2"/>
        <v>0</v>
      </c>
      <c r="T77" s="6">
        <f t="shared" si="3"/>
        <v>0.005400119618928687</v>
      </c>
    </row>
    <row r="78" spans="1:20" ht="15">
      <c r="A78" s="74" t="s">
        <v>104</v>
      </c>
      <c r="B78" s="75"/>
      <c r="P78" s="12">
        <v>-2.66</v>
      </c>
      <c r="Q78" s="12">
        <f t="shared" si="0"/>
        <v>10.4</v>
      </c>
      <c r="R78" s="14" t="str">
        <f t="shared" si="1"/>
        <v>10.4</v>
      </c>
      <c r="S78" s="6">
        <f t="shared" si="2"/>
        <v>0</v>
      </c>
      <c r="T78" s="6">
        <f t="shared" si="3"/>
        <v>0.0055459675991689165</v>
      </c>
    </row>
    <row r="79" spans="1:20" ht="15">
      <c r="A79" s="74" t="s">
        <v>105</v>
      </c>
      <c r="B79" s="75"/>
      <c r="P79" s="12">
        <v>-2.65</v>
      </c>
      <c r="Q79" s="12">
        <f t="shared" si="0"/>
        <v>10.42</v>
      </c>
      <c r="R79" s="14" t="str">
        <f t="shared" si="1"/>
        <v>10.42</v>
      </c>
      <c r="S79" s="6">
        <f t="shared" si="2"/>
        <v>0</v>
      </c>
      <c r="T79" s="6">
        <f t="shared" si="3"/>
        <v>0.0056951851365202415</v>
      </c>
    </row>
    <row r="80" spans="1:20" ht="15">
      <c r="A80" s="74" t="s">
        <v>106</v>
      </c>
      <c r="B80" s="75"/>
      <c r="P80" s="12">
        <v>-2.64</v>
      </c>
      <c r="Q80" s="12">
        <f t="shared" si="0"/>
        <v>10.44</v>
      </c>
      <c r="R80" s="14" t="str">
        <f t="shared" si="1"/>
        <v>10.44</v>
      </c>
      <c r="S80" s="6">
        <f t="shared" si="2"/>
        <v>0</v>
      </c>
      <c r="T80" s="6">
        <f t="shared" si="3"/>
        <v>0.005847832647435127</v>
      </c>
    </row>
    <row r="81" spans="1:20" ht="15">
      <c r="A81" s="74" t="s">
        <v>107</v>
      </c>
      <c r="B81" s="75"/>
      <c r="P81" s="12">
        <v>-2.63</v>
      </c>
      <c r="Q81" s="12">
        <f t="shared" si="0"/>
        <v>10.46</v>
      </c>
      <c r="R81" s="14" t="str">
        <f t="shared" si="1"/>
        <v>10.46</v>
      </c>
      <c r="S81" s="6">
        <f t="shared" si="2"/>
        <v>0</v>
      </c>
      <c r="T81" s="6">
        <f t="shared" si="3"/>
        <v>0.006003971128077028</v>
      </c>
    </row>
    <row r="82" spans="1:20" ht="15">
      <c r="A82" s="74" t="s">
        <v>108</v>
      </c>
      <c r="B82" s="75"/>
      <c r="P82" s="12">
        <v>-2.62</v>
      </c>
      <c r="Q82" s="12">
        <f t="shared" si="0"/>
        <v>10.48</v>
      </c>
      <c r="R82" s="14" t="str">
        <f t="shared" si="1"/>
        <v>10.48</v>
      </c>
      <c r="S82" s="6">
        <f t="shared" si="2"/>
        <v>0</v>
      </c>
      <c r="T82" s="6">
        <f t="shared" si="3"/>
        <v>0.006163662145135626</v>
      </c>
    </row>
    <row r="83" spans="1:20" ht="15">
      <c r="A83" s="74" t="s">
        <v>109</v>
      </c>
      <c r="B83" s="75"/>
      <c r="P83" s="12">
        <v>-2.61</v>
      </c>
      <c r="Q83" s="12">
        <f t="shared" si="0"/>
        <v>10.5</v>
      </c>
      <c r="R83" s="14" t="str">
        <f t="shared" si="1"/>
        <v>10.5</v>
      </c>
      <c r="S83" s="6">
        <f t="shared" si="2"/>
        <v>0</v>
      </c>
      <c r="T83" s="6">
        <f t="shared" si="3"/>
        <v>0.006326967826107441</v>
      </c>
    </row>
    <row r="84" spans="1:20" ht="15">
      <c r="A84" s="74" t="s">
        <v>110</v>
      </c>
      <c r="B84" s="75"/>
      <c r="P84" s="12">
        <v>-2.6</v>
      </c>
      <c r="Q84" s="12">
        <f t="shared" si="0"/>
        <v>10.52</v>
      </c>
      <c r="R84" s="14" t="str">
        <f t="shared" si="1"/>
        <v>10.52</v>
      </c>
      <c r="S84" s="6">
        <f t="shared" si="2"/>
        <v>0</v>
      </c>
      <c r="T84" s="6">
        <f t="shared" si="3"/>
        <v>0.006493950849033207</v>
      </c>
    </row>
    <row r="85" spans="1:20" ht="15">
      <c r="A85" s="74" t="s">
        <v>111</v>
      </c>
      <c r="B85" s="75"/>
      <c r="P85" s="12">
        <v>-2.59</v>
      </c>
      <c r="Q85" s="12">
        <f t="shared" si="0"/>
        <v>10.54</v>
      </c>
      <c r="R85" s="14" t="str">
        <f t="shared" si="1"/>
        <v>10.54</v>
      </c>
      <c r="S85" s="6">
        <f t="shared" si="2"/>
        <v>0</v>
      </c>
      <c r="T85" s="6">
        <f t="shared" si="3"/>
        <v>0.006664674431684095</v>
      </c>
    </row>
    <row r="86" spans="1:20" ht="15">
      <c r="A86" s="74" t="s">
        <v>112</v>
      </c>
      <c r="B86" s="75"/>
      <c r="P86" s="12">
        <v>-2.58</v>
      </c>
      <c r="Q86" s="12">
        <f t="shared" si="0"/>
        <v>10.56</v>
      </c>
      <c r="R86" s="14" t="str">
        <f t="shared" si="1"/>
        <v>10.56</v>
      </c>
      <c r="S86" s="6">
        <f t="shared" si="2"/>
        <v>0</v>
      </c>
      <c r="T86" s="6">
        <f t="shared" si="3"/>
        <v>0.006839202320188447</v>
      </c>
    </row>
    <row r="87" spans="1:20" ht="15">
      <c r="A87" s="74" t="s">
        <v>113</v>
      </c>
      <c r="B87" s="75"/>
      <c r="P87" s="12">
        <v>-2.57</v>
      </c>
      <c r="Q87" s="12">
        <f t="shared" si="0"/>
        <v>10.58</v>
      </c>
      <c r="R87" s="14" t="str">
        <f t="shared" si="1"/>
        <v>10.58</v>
      </c>
      <c r="S87" s="6">
        <f t="shared" si="2"/>
        <v>0</v>
      </c>
      <c r="T87" s="6">
        <f t="shared" si="3"/>
        <v>0.007017598777091471</v>
      </c>
    </row>
    <row r="88" spans="1:20" ht="15">
      <c r="A88" s="74" t="s">
        <v>114</v>
      </c>
      <c r="B88" s="75"/>
      <c r="P88" s="12">
        <v>-2.56</v>
      </c>
      <c r="Q88" s="12">
        <f t="shared" si="0"/>
        <v>10.61</v>
      </c>
      <c r="R88" s="14" t="str">
        <f t="shared" si="1"/>
        <v>10.61</v>
      </c>
      <c r="S88" s="6">
        <f t="shared" si="2"/>
        <v>0</v>
      </c>
      <c r="T88" s="6">
        <f t="shared" si="3"/>
        <v>0.0071999285688399495</v>
      </c>
    </row>
    <row r="89" spans="1:20" ht="15">
      <c r="A89" s="74" t="s">
        <v>115</v>
      </c>
      <c r="B89" s="75"/>
      <c r="P89" s="12">
        <v>-2.55</v>
      </c>
      <c r="Q89" s="12">
        <f aca="true" t="shared" si="4" ref="Q89:Q152">ROUND(P89*$E$4/SQRT($E$6)+$E$5,2)</f>
        <v>10.63</v>
      </c>
      <c r="R89" s="14" t="str">
        <f aca="true" t="shared" si="5" ref="R89:R152">CONCATENATE(Q89)</f>
        <v>10.63</v>
      </c>
      <c r="S89" s="6">
        <f aca="true" t="shared" si="6" ref="S89:S152">IF(OR(Q89&lt;$G$7,Q89&gt;$I$7),0,(EXP(-0.5*P89^2))/($E$4*(1/SQRT($E$6))*SQRT(2*PI())))</f>
        <v>0</v>
      </c>
      <c r="T89" s="6">
        <f aca="true" t="shared" si="7" ref="T89:T152">IF(AND(Q89&gt;=$G$7,Q89&lt;=$I$7),0,(EXP(-0.5*P89^2))/($E$4*(1/SQRT($E$6))*SQRT(2*PI())))</f>
        <v>0.007386256952684814</v>
      </c>
    </row>
    <row r="90" spans="1:20" ht="15">
      <c r="A90" s="74" t="s">
        <v>116</v>
      </c>
      <c r="B90" s="75"/>
      <c r="P90" s="12">
        <v>-2.54</v>
      </c>
      <c r="Q90" s="12">
        <f t="shared" si="4"/>
        <v>10.65</v>
      </c>
      <c r="R90" s="14" t="str">
        <f t="shared" si="5"/>
        <v>10.65</v>
      </c>
      <c r="S90" s="6">
        <f t="shared" si="6"/>
        <v>0</v>
      </c>
      <c r="T90" s="6">
        <f t="shared" si="7"/>
        <v>0.007576649662994055</v>
      </c>
    </row>
    <row r="91" spans="1:20" ht="15">
      <c r="A91" s="74" t="s">
        <v>117</v>
      </c>
      <c r="B91" s="75"/>
      <c r="P91" s="12">
        <v>-2.53</v>
      </c>
      <c r="Q91" s="12">
        <f t="shared" si="4"/>
        <v>10.67</v>
      </c>
      <c r="R91" s="14" t="str">
        <f t="shared" si="5"/>
        <v>10.67</v>
      </c>
      <c r="S91" s="6">
        <f t="shared" si="6"/>
        <v>0</v>
      </c>
      <c r="T91" s="6">
        <f t="shared" si="7"/>
        <v>0.007771172896969252</v>
      </c>
    </row>
    <row r="92" spans="1:20" ht="15">
      <c r="A92" s="74" t="s">
        <v>118</v>
      </c>
      <c r="B92" s="75"/>
      <c r="P92" s="12">
        <v>-2.52</v>
      </c>
      <c r="Q92" s="12">
        <f t="shared" si="4"/>
        <v>10.69</v>
      </c>
      <c r="R92" s="14" t="str">
        <f t="shared" si="5"/>
        <v>10.69</v>
      </c>
      <c r="S92" s="6">
        <f t="shared" si="6"/>
        <v>0</v>
      </c>
      <c r="T92" s="6">
        <f t="shared" si="7"/>
        <v>0.007969893299758725</v>
      </c>
    </row>
    <row r="93" spans="1:20" ht="15">
      <c r="A93" s="74" t="s">
        <v>119</v>
      </c>
      <c r="B93" s="75"/>
      <c r="P93" s="12">
        <v>-2.51</v>
      </c>
      <c r="Q93" s="12">
        <f t="shared" si="4"/>
        <v>10.71</v>
      </c>
      <c r="R93" s="14" t="str">
        <f t="shared" si="5"/>
        <v>10.71</v>
      </c>
      <c r="S93" s="6">
        <f t="shared" si="6"/>
        <v>0</v>
      </c>
      <c r="T93" s="6">
        <f t="shared" si="7"/>
        <v>0.008172877948961028</v>
      </c>
    </row>
    <row r="94" spans="1:20" ht="15">
      <c r="A94" s="74" t="s">
        <v>120</v>
      </c>
      <c r="B94" s="75"/>
      <c r="P94" s="12">
        <v>-2.5</v>
      </c>
      <c r="Q94" s="12">
        <f t="shared" si="4"/>
        <v>10.73</v>
      </c>
      <c r="R94" s="14" t="str">
        <f t="shared" si="5"/>
        <v>10.73</v>
      </c>
      <c r="S94" s="6">
        <f t="shared" si="6"/>
        <v>0</v>
      </c>
      <c r="T94" s="6">
        <f t="shared" si="7"/>
        <v>0.008380194338512274</v>
      </c>
    </row>
    <row r="95" spans="1:20" ht="15">
      <c r="A95" s="74" t="s">
        <v>121</v>
      </c>
      <c r="B95" s="75"/>
      <c r="P95" s="12">
        <v>-2.49</v>
      </c>
      <c r="Q95" s="12">
        <f t="shared" si="4"/>
        <v>10.75</v>
      </c>
      <c r="R95" s="14" t="str">
        <f t="shared" si="5"/>
        <v>10.75</v>
      </c>
      <c r="S95" s="6">
        <f t="shared" si="6"/>
        <v>0</v>
      </c>
      <c r="T95" s="6">
        <f t="shared" si="7"/>
        <v>0.008591910361951682</v>
      </c>
    </row>
    <row r="96" spans="1:20" ht="15">
      <c r="A96" s="74" t="s">
        <v>122</v>
      </c>
      <c r="B96" s="75"/>
      <c r="P96" s="12">
        <v>-2.48</v>
      </c>
      <c r="Q96" s="12">
        <f t="shared" si="4"/>
        <v>10.77</v>
      </c>
      <c r="R96" s="14" t="str">
        <f t="shared" si="5"/>
        <v>10.77</v>
      </c>
      <c r="S96" s="6">
        <f t="shared" si="6"/>
        <v>0</v>
      </c>
      <c r="T96" s="6">
        <f t="shared" si="7"/>
        <v>0.008808094295059304</v>
      </c>
    </row>
    <row r="97" spans="1:20" ht="15">
      <c r="A97" s="74" t="s">
        <v>123</v>
      </c>
      <c r="B97" s="75"/>
      <c r="P97" s="12">
        <v>-2.47</v>
      </c>
      <c r="Q97" s="12">
        <f t="shared" si="4"/>
        <v>10.79</v>
      </c>
      <c r="R97" s="14" t="str">
        <f t="shared" si="5"/>
        <v>10.79</v>
      </c>
      <c r="S97" s="6">
        <f t="shared" si="6"/>
        <v>0</v>
      </c>
      <c r="T97" s="6">
        <f t="shared" si="7"/>
        <v>0.00902881477786082</v>
      </c>
    </row>
    <row r="98" spans="1:20" ht="15">
      <c r="A98" s="74" t="s">
        <v>124</v>
      </c>
      <c r="B98" s="75"/>
      <c r="P98" s="12">
        <v>-2.46</v>
      </c>
      <c r="Q98" s="12">
        <f t="shared" si="4"/>
        <v>10.81</v>
      </c>
      <c r="R98" s="14" t="str">
        <f t="shared" si="5"/>
        <v>10.81</v>
      </c>
      <c r="S98" s="6">
        <f t="shared" si="6"/>
        <v>0</v>
      </c>
      <c r="T98" s="6">
        <f t="shared" si="7"/>
        <v>0.009254140795994261</v>
      </c>
    </row>
    <row r="99" spans="1:20" ht="15">
      <c r="A99" s="74" t="s">
        <v>125</v>
      </c>
      <c r="B99" s="75"/>
      <c r="P99" s="12">
        <v>-2.45</v>
      </c>
      <c r="Q99" s="12">
        <f t="shared" si="4"/>
        <v>10.84</v>
      </c>
      <c r="R99" s="14" t="str">
        <f t="shared" si="5"/>
        <v>10.84</v>
      </c>
      <c r="S99" s="6">
        <f t="shared" si="6"/>
        <v>0</v>
      </c>
      <c r="T99" s="6">
        <f t="shared" si="7"/>
        <v>0.009484141661433838</v>
      </c>
    </row>
    <row r="100" spans="1:20" ht="15">
      <c r="A100" s="74" t="s">
        <v>126</v>
      </c>
      <c r="B100" s="75"/>
      <c r="P100" s="12">
        <v>-2.44</v>
      </c>
      <c r="Q100" s="12">
        <f t="shared" si="4"/>
        <v>10.86</v>
      </c>
      <c r="R100" s="14" t="str">
        <f t="shared" si="5"/>
        <v>10.86</v>
      </c>
      <c r="S100" s="6">
        <f t="shared" si="6"/>
        <v>0</v>
      </c>
      <c r="T100" s="6">
        <f t="shared" si="7"/>
        <v>0.009718886992566697</v>
      </c>
    </row>
    <row r="101" spans="1:20" ht="15">
      <c r="A101" s="74" t="s">
        <v>127</v>
      </c>
      <c r="B101" s="75"/>
      <c r="P101" s="12">
        <v>-2.43</v>
      </c>
      <c r="Q101" s="12">
        <f t="shared" si="4"/>
        <v>10.88</v>
      </c>
      <c r="R101" s="14" t="str">
        <f t="shared" si="5"/>
        <v>10.88</v>
      </c>
      <c r="S101" s="6">
        <f t="shared" si="6"/>
        <v>0</v>
      </c>
      <c r="T101" s="6">
        <f t="shared" si="7"/>
        <v>0.009958446693618226</v>
      </c>
    </row>
    <row r="102" spans="1:20" ht="15">
      <c r="A102" s="74" t="s">
        <v>128</v>
      </c>
      <c r="B102" s="75"/>
      <c r="P102" s="12">
        <v>-2.42</v>
      </c>
      <c r="Q102" s="12">
        <f t="shared" si="4"/>
        <v>10.9</v>
      </c>
      <c r="R102" s="14" t="str">
        <f t="shared" si="5"/>
        <v>10.9</v>
      </c>
      <c r="S102" s="6">
        <f t="shared" si="6"/>
        <v>0</v>
      </c>
      <c r="T102" s="6">
        <f t="shared" si="7"/>
        <v>0.010202890933422607</v>
      </c>
    </row>
    <row r="103" spans="1:20" ht="15">
      <c r="A103" s="74" t="s">
        <v>129</v>
      </c>
      <c r="B103" s="75"/>
      <c r="P103" s="12">
        <v>-2.41</v>
      </c>
      <c r="Q103" s="12">
        <f t="shared" si="4"/>
        <v>10.92</v>
      </c>
      <c r="R103" s="14" t="str">
        <f t="shared" si="5"/>
        <v>10.92</v>
      </c>
      <c r="S103" s="6">
        <f t="shared" si="6"/>
        <v>0</v>
      </c>
      <c r="T103" s="6">
        <f t="shared" si="7"/>
        <v>0.010452290123534925</v>
      </c>
    </row>
    <row r="104" spans="1:20" ht="15">
      <c r="A104" s="74" t="s">
        <v>130</v>
      </c>
      <c r="B104" s="75"/>
      <c r="P104" s="12">
        <v>-2.4</v>
      </c>
      <c r="Q104" s="12">
        <f t="shared" si="4"/>
        <v>10.94</v>
      </c>
      <c r="R104" s="14" t="str">
        <f t="shared" si="5"/>
        <v>10.94</v>
      </c>
      <c r="S104" s="6">
        <f t="shared" si="6"/>
        <v>0</v>
      </c>
      <c r="T104" s="6">
        <f t="shared" si="7"/>
        <v>0.010706714895682208</v>
      </c>
    </row>
    <row r="105" spans="1:20" ht="15">
      <c r="A105" s="74" t="s">
        <v>131</v>
      </c>
      <c r="B105" s="75"/>
      <c r="P105" s="12">
        <v>-2.39</v>
      </c>
      <c r="Q105" s="12">
        <f t="shared" si="4"/>
        <v>10.96</v>
      </c>
      <c r="R105" s="14" t="str">
        <f t="shared" si="5"/>
        <v>10.96</v>
      </c>
      <c r="S105" s="6">
        <f t="shared" si="6"/>
        <v>0</v>
      </c>
      <c r="T105" s="6">
        <f t="shared" si="7"/>
        <v>0.010966236078550629</v>
      </c>
    </row>
    <row r="106" spans="1:20" ht="15">
      <c r="A106" s="74" t="s">
        <v>132</v>
      </c>
      <c r="B106" s="75"/>
      <c r="P106" s="12">
        <v>-2.38</v>
      </c>
      <c r="Q106" s="12">
        <f t="shared" si="4"/>
        <v>10.98</v>
      </c>
      <c r="R106" s="14" t="str">
        <f t="shared" si="5"/>
        <v>10.98</v>
      </c>
      <c r="S106" s="6">
        <f t="shared" si="6"/>
        <v>0</v>
      </c>
      <c r="T106" s="6">
        <f t="shared" si="7"/>
        <v>0.011230924673906923</v>
      </c>
    </row>
    <row r="107" spans="1:20" ht="15">
      <c r="A107" s="74" t="s">
        <v>133</v>
      </c>
      <c r="B107" s="75"/>
      <c r="P107" s="12">
        <v>-2.37</v>
      </c>
      <c r="Q107" s="12">
        <f t="shared" si="4"/>
        <v>11</v>
      </c>
      <c r="R107" s="14" t="str">
        <f t="shared" si="5"/>
        <v>11</v>
      </c>
      <c r="S107" s="6">
        <f t="shared" si="6"/>
        <v>0</v>
      </c>
      <c r="T107" s="6">
        <f t="shared" si="7"/>
        <v>0.01150085183205216</v>
      </c>
    </row>
    <row r="108" spans="1:20" ht="15">
      <c r="A108" s="74" t="s">
        <v>134</v>
      </c>
      <c r="B108" s="75"/>
      <c r="P108" s="12">
        <v>-2.36</v>
      </c>
      <c r="Q108" s="12">
        <f t="shared" si="4"/>
        <v>11.02</v>
      </c>
      <c r="R108" s="14" t="str">
        <f t="shared" si="5"/>
        <v>11.02</v>
      </c>
      <c r="S108" s="6">
        <f t="shared" si="6"/>
        <v>0</v>
      </c>
      <c r="T108" s="6">
        <f t="shared" si="7"/>
        <v>0.011776088826606738</v>
      </c>
    </row>
    <row r="109" spans="1:20" ht="15">
      <c r="A109" s="74" t="s">
        <v>135</v>
      </c>
      <c r="B109" s="75"/>
      <c r="P109" s="12">
        <v>-2.35</v>
      </c>
      <c r="Q109" s="12">
        <f t="shared" si="4"/>
        <v>11.04</v>
      </c>
      <c r="R109" s="14" t="str">
        <f t="shared" si="5"/>
        <v>11.04</v>
      </c>
      <c r="S109" s="6">
        <f t="shared" si="6"/>
        <v>0</v>
      </c>
      <c r="T109" s="6">
        <f t="shared" si="7"/>
        <v>0.012056707028625605</v>
      </c>
    </row>
    <row r="110" spans="1:20" ht="15">
      <c r="A110" s="74" t="s">
        <v>136</v>
      </c>
      <c r="B110" s="75"/>
      <c r="P110" s="12">
        <v>-2.34</v>
      </c>
      <c r="Q110" s="12">
        <f t="shared" si="4"/>
        <v>11.07</v>
      </c>
      <c r="R110" s="14" t="str">
        <f t="shared" si="5"/>
        <v>11.07</v>
      </c>
      <c r="S110" s="6">
        <f t="shared" si="6"/>
        <v>0</v>
      </c>
      <c r="T110" s="6">
        <f t="shared" si="7"/>
        <v>0.012342777880043539</v>
      </c>
    </row>
    <row r="111" spans="1:20" ht="15">
      <c r="A111" s="74" t="s">
        <v>137</v>
      </c>
      <c r="B111" s="75"/>
      <c r="P111" s="12">
        <v>-2.33</v>
      </c>
      <c r="Q111" s="12">
        <f t="shared" si="4"/>
        <v>11.09</v>
      </c>
      <c r="R111" s="14" t="str">
        <f t="shared" si="5"/>
        <v>11.09</v>
      </c>
      <c r="S111" s="6">
        <f t="shared" si="6"/>
        <v>0</v>
      </c>
      <c r="T111" s="6">
        <f t="shared" si="7"/>
        <v>0.012634372866450281</v>
      </c>
    </row>
    <row r="112" spans="1:20" ht="15">
      <c r="A112" s="74" t="s">
        <v>138</v>
      </c>
      <c r="B112" s="75"/>
      <c r="P112" s="12">
        <v>-2.32</v>
      </c>
      <c r="Q112" s="12">
        <f t="shared" si="4"/>
        <v>11.11</v>
      </c>
      <c r="R112" s="14" t="str">
        <f t="shared" si="5"/>
        <v>11.11</v>
      </c>
      <c r="S112" s="6">
        <f t="shared" si="6"/>
        <v>0</v>
      </c>
      <c r="T112" s="6">
        <f t="shared" si="7"/>
        <v>0.012931563489196456</v>
      </c>
    </row>
    <row r="113" spans="1:20" ht="15">
      <c r="A113" s="74" t="s">
        <v>139</v>
      </c>
      <c r="B113" s="75"/>
      <c r="P113" s="12">
        <v>-2.31</v>
      </c>
      <c r="Q113" s="12">
        <f t="shared" si="4"/>
        <v>11.13</v>
      </c>
      <c r="R113" s="14" t="str">
        <f t="shared" si="5"/>
        <v>11.13</v>
      </c>
      <c r="S113" s="6">
        <f t="shared" si="6"/>
        <v>0</v>
      </c>
      <c r="T113" s="6">
        <f t="shared" si="7"/>
        <v>0.013234421236830928</v>
      </c>
    </row>
    <row r="114" spans="1:20" ht="15">
      <c r="A114" s="74" t="s">
        <v>140</v>
      </c>
      <c r="B114" s="75"/>
      <c r="P114" s="12">
        <v>-2.3</v>
      </c>
      <c r="Q114" s="12">
        <f t="shared" si="4"/>
        <v>11.15</v>
      </c>
      <c r="R114" s="14" t="str">
        <f t="shared" si="5"/>
        <v>11.15</v>
      </c>
      <c r="S114" s="6">
        <f t="shared" si="6"/>
        <v>0</v>
      </c>
      <c r="T114" s="6">
        <f t="shared" si="7"/>
        <v>0.013543017555871499</v>
      </c>
    </row>
    <row r="115" spans="1:20" ht="15">
      <c r="A115" s="74" t="s">
        <v>141</v>
      </c>
      <c r="B115" s="75"/>
      <c r="P115" s="12">
        <v>-2.29</v>
      </c>
      <c r="Q115" s="12">
        <f t="shared" si="4"/>
        <v>11.17</v>
      </c>
      <c r="R115" s="14" t="str">
        <f t="shared" si="5"/>
        <v>11.17</v>
      </c>
      <c r="S115" s="6">
        <f t="shared" si="6"/>
        <v>0</v>
      </c>
      <c r="T115" s="6">
        <f t="shared" si="7"/>
        <v>0.01385742382091072</v>
      </c>
    </row>
    <row r="116" spans="1:20" ht="15">
      <c r="A116" s="74" t="s">
        <v>142</v>
      </c>
      <c r="B116" s="75"/>
      <c r="P116" s="12">
        <v>-2.28</v>
      </c>
      <c r="Q116" s="12">
        <f t="shared" si="4"/>
        <v>11.19</v>
      </c>
      <c r="R116" s="14" t="str">
        <f t="shared" si="5"/>
        <v>11.19</v>
      </c>
      <c r="S116" s="6">
        <f t="shared" si="6"/>
        <v>0</v>
      </c>
      <c r="T116" s="6">
        <f t="shared" si="7"/>
        <v>0.014177711304059664</v>
      </c>
    </row>
    <row r="117" spans="1:20" ht="15">
      <c r="A117" s="74" t="s">
        <v>143</v>
      </c>
      <c r="B117" s="75"/>
      <c r="P117" s="12">
        <v>-2.27</v>
      </c>
      <c r="Q117" s="12">
        <f t="shared" si="4"/>
        <v>11.21</v>
      </c>
      <c r="R117" s="14" t="str">
        <f t="shared" si="5"/>
        <v>11.21</v>
      </c>
      <c r="S117" s="6">
        <f t="shared" si="6"/>
        <v>0</v>
      </c>
      <c r="T117" s="6">
        <f t="shared" si="7"/>
        <v>0.014503951143732418</v>
      </c>
    </row>
    <row r="118" spans="1:20" ht="15">
      <c r="A118" s="74" t="s">
        <v>144</v>
      </c>
      <c r="B118" s="75"/>
      <c r="P118" s="12">
        <v>-2.26</v>
      </c>
      <c r="Q118" s="12">
        <f t="shared" si="4"/>
        <v>11.23</v>
      </c>
      <c r="R118" s="14" t="str">
        <f t="shared" si="5"/>
        <v>11.23</v>
      </c>
      <c r="S118" s="6">
        <f t="shared" si="6"/>
        <v>0</v>
      </c>
      <c r="T118" s="6">
        <f t="shared" si="7"/>
        <v>0.014836214312775362</v>
      </c>
    </row>
    <row r="119" spans="1:20" ht="15">
      <c r="A119" s="74" t="s">
        <v>145</v>
      </c>
      <c r="B119" s="75"/>
      <c r="P119" s="12">
        <v>-2.25</v>
      </c>
      <c r="Q119" s="12">
        <f t="shared" si="4"/>
        <v>11.25</v>
      </c>
      <c r="R119" s="14" t="str">
        <f t="shared" si="5"/>
        <v>11.25</v>
      </c>
      <c r="S119" s="6">
        <f t="shared" si="6"/>
        <v>0</v>
      </c>
      <c r="T119" s="6">
        <f t="shared" si="7"/>
        <v>0.015174571585944999</v>
      </c>
    </row>
    <row r="120" spans="1:20" ht="15">
      <c r="A120" s="74" t="s">
        <v>146</v>
      </c>
      <c r="B120" s="75"/>
      <c r="P120" s="12">
        <v>-2.24</v>
      </c>
      <c r="Q120" s="12">
        <f t="shared" si="4"/>
        <v>11.27</v>
      </c>
      <c r="R120" s="14" t="str">
        <f t="shared" si="5"/>
        <v>11.27</v>
      </c>
      <c r="S120" s="6">
        <f t="shared" si="6"/>
        <v>0</v>
      </c>
      <c r="T120" s="6">
        <f t="shared" si="7"/>
        <v>0.015519093506739473</v>
      </c>
    </row>
    <row r="121" spans="1:20" ht="15">
      <c r="A121" s="74" t="s">
        <v>147</v>
      </c>
      <c r="B121" s="75"/>
      <c r="P121" s="12">
        <v>-2.23</v>
      </c>
      <c r="Q121" s="12">
        <f t="shared" si="4"/>
        <v>11.3</v>
      </c>
      <c r="R121" s="14" t="str">
        <f t="shared" si="5"/>
        <v>11.3</v>
      </c>
      <c r="S121" s="6">
        <f t="shared" si="6"/>
        <v>0</v>
      </c>
      <c r="T121" s="6">
        <f t="shared" si="7"/>
        <v>0.015869850353588785</v>
      </c>
    </row>
    <row r="122" spans="1:20" ht="15">
      <c r="A122" s="74" t="s">
        <v>148</v>
      </c>
      <c r="B122" s="75"/>
      <c r="P122" s="12">
        <v>-2.22</v>
      </c>
      <c r="Q122" s="12">
        <f t="shared" si="4"/>
        <v>11.32</v>
      </c>
      <c r="R122" s="14" t="str">
        <f t="shared" si="5"/>
        <v>11.32</v>
      </c>
      <c r="S122" s="6">
        <f t="shared" si="6"/>
        <v>0</v>
      </c>
      <c r="T122" s="6">
        <f t="shared" si="7"/>
        <v>0.01622691210540972</v>
      </c>
    </row>
    <row r="123" spans="1:20" ht="15">
      <c r="A123" s="74" t="s">
        <v>149</v>
      </c>
      <c r="B123" s="75"/>
      <c r="P123" s="12">
        <v>-2.21</v>
      </c>
      <c r="Q123" s="12">
        <f t="shared" si="4"/>
        <v>11.34</v>
      </c>
      <c r="R123" s="14" t="str">
        <f t="shared" si="5"/>
        <v>11.34</v>
      </c>
      <c r="S123" s="6">
        <f t="shared" si="6"/>
        <v>0</v>
      </c>
      <c r="T123" s="6">
        <f t="shared" si="7"/>
        <v>0.016590348406532094</v>
      </c>
    </row>
    <row r="124" spans="1:20" ht="15">
      <c r="A124" s="74" t="s">
        <v>150</v>
      </c>
      <c r="B124" s="75"/>
      <c r="P124" s="12">
        <v>-2.2</v>
      </c>
      <c r="Q124" s="12">
        <f t="shared" si="4"/>
        <v>11.36</v>
      </c>
      <c r="R124" s="14" t="str">
        <f t="shared" si="5"/>
        <v>11.36</v>
      </c>
      <c r="S124" s="6">
        <f t="shared" si="6"/>
        <v>0</v>
      </c>
      <c r="T124" s="6">
        <f t="shared" si="7"/>
        <v>0.016960228531003086</v>
      </c>
    </row>
    <row r="125" spans="1:20" ht="15">
      <c r="A125" s="74" t="s">
        <v>151</v>
      </c>
      <c r="B125" s="75"/>
      <c r="P125" s="12">
        <v>-2.19</v>
      </c>
      <c r="Q125" s="12">
        <f t="shared" si="4"/>
        <v>11.38</v>
      </c>
      <c r="R125" s="14" t="str">
        <f t="shared" si="5"/>
        <v>11.38</v>
      </c>
      <c r="S125" s="6">
        <f t="shared" si="6"/>
        <v>0</v>
      </c>
      <c r="T125" s="6">
        <f t="shared" si="7"/>
        <v>0.017336621346277652</v>
      </c>
    </row>
    <row r="126" spans="1:20" ht="15">
      <c r="A126" s="74" t="s">
        <v>152</v>
      </c>
      <c r="B126" s="75"/>
      <c r="P126" s="12">
        <v>-2.18</v>
      </c>
      <c r="Q126" s="12">
        <f t="shared" si="4"/>
        <v>11.4</v>
      </c>
      <c r="R126" s="14" t="str">
        <f t="shared" si="5"/>
        <v>11.4</v>
      </c>
      <c r="S126" s="6">
        <f t="shared" si="6"/>
        <v>0</v>
      </c>
      <c r="T126" s="6">
        <f t="shared" si="7"/>
        <v>0.017719595276302985</v>
      </c>
    </row>
    <row r="127" spans="1:20" ht="15">
      <c r="A127" s="74" t="s">
        <v>153</v>
      </c>
      <c r="B127" s="75"/>
      <c r="P127" s="12">
        <v>-2.17</v>
      </c>
      <c r="Q127" s="12">
        <f t="shared" si="4"/>
        <v>11.42</v>
      </c>
      <c r="R127" s="14" t="str">
        <f t="shared" si="5"/>
        <v>11.42</v>
      </c>
      <c r="S127" s="6">
        <f t="shared" si="6"/>
        <v>0</v>
      </c>
      <c r="T127" s="6">
        <f t="shared" si="7"/>
        <v>0.018109218264006237</v>
      </c>
    </row>
    <row r="128" spans="1:20" ht="15">
      <c r="A128" s="74" t="s">
        <v>154</v>
      </c>
      <c r="B128" s="75"/>
      <c r="P128" s="12">
        <v>-2.16</v>
      </c>
      <c r="Q128" s="12">
        <f t="shared" si="4"/>
        <v>11.44</v>
      </c>
      <c r="R128" s="14" t="str">
        <f t="shared" si="5"/>
        <v>11.44</v>
      </c>
      <c r="S128" s="6">
        <f t="shared" si="6"/>
        <v>0</v>
      </c>
      <c r="T128" s="6">
        <f t="shared" si="7"/>
        <v>0.01850555773319463</v>
      </c>
    </row>
    <row r="129" spans="1:20" ht="15">
      <c r="A129" s="74" t="s">
        <v>155</v>
      </c>
      <c r="B129" s="75"/>
      <c r="P129" s="12">
        <v>-2.15</v>
      </c>
      <c r="Q129" s="12">
        <f t="shared" si="4"/>
        <v>11.46</v>
      </c>
      <c r="R129" s="14" t="str">
        <f t="shared" si="5"/>
        <v>11.46</v>
      </c>
      <c r="S129" s="6">
        <f t="shared" si="6"/>
        <v>0</v>
      </c>
      <c r="T129" s="6">
        <f t="shared" si="7"/>
        <v>0.01890868054987851</v>
      </c>
    </row>
    <row r="130" spans="1:20" ht="15">
      <c r="A130" s="74" t="s">
        <v>156</v>
      </c>
      <c r="B130" s="75"/>
      <c r="P130" s="12">
        <v>-2.14</v>
      </c>
      <c r="Q130" s="12">
        <f t="shared" si="4"/>
        <v>11.48</v>
      </c>
      <c r="R130" s="14" t="str">
        <f t="shared" si="5"/>
        <v>11.48</v>
      </c>
      <c r="S130" s="6">
        <f t="shared" si="6"/>
        <v>0</v>
      </c>
      <c r="T130" s="6">
        <f t="shared" si="7"/>
        <v>0.01931865298302768</v>
      </c>
    </row>
    <row r="131" spans="1:20" ht="15">
      <c r="A131" s="74" t="s">
        <v>157</v>
      </c>
      <c r="B131" s="75"/>
      <c r="P131" s="12">
        <v>-2.13</v>
      </c>
      <c r="Q131" s="12">
        <f t="shared" si="4"/>
        <v>11.5</v>
      </c>
      <c r="R131" s="14" t="str">
        <f t="shared" si="5"/>
        <v>11.5</v>
      </c>
      <c r="S131" s="6">
        <f t="shared" si="6"/>
        <v>0</v>
      </c>
      <c r="T131" s="6">
        <f t="shared" si="7"/>
        <v>0.01973554066477282</v>
      </c>
    </row>
    <row r="132" spans="1:20" ht="15">
      <c r="A132" s="74" t="s">
        <v>158</v>
      </c>
      <c r="B132" s="75"/>
      <c r="P132" s="12">
        <v>-2.12</v>
      </c>
      <c r="Q132" s="12">
        <f t="shared" si="4"/>
        <v>11.53</v>
      </c>
      <c r="R132" s="14" t="str">
        <f t="shared" si="5"/>
        <v>11.53</v>
      </c>
      <c r="S132" s="6">
        <f t="shared" si="6"/>
        <v>0</v>
      </c>
      <c r="T132" s="6">
        <f t="shared" si="7"/>
        <v>0.020159408550063655</v>
      </c>
    </row>
    <row r="133" spans="1:20" ht="15">
      <c r="A133" s="74" t="s">
        <v>159</v>
      </c>
      <c r="B133" s="75"/>
      <c r="P133" s="12">
        <v>-2.11</v>
      </c>
      <c r="Q133" s="12">
        <f t="shared" si="4"/>
        <v>11.55</v>
      </c>
      <c r="R133" s="14" t="str">
        <f t="shared" si="5"/>
        <v>11.55</v>
      </c>
      <c r="S133" s="6">
        <f t="shared" si="6"/>
        <v>0</v>
      </c>
      <c r="T133" s="6">
        <f t="shared" si="7"/>
        <v>0.02059032087579699</v>
      </c>
    </row>
    <row r="134" spans="1:20" ht="15">
      <c r="A134" s="74" t="s">
        <v>160</v>
      </c>
      <c r="B134" s="75"/>
      <c r="P134" s="12">
        <v>-2.1</v>
      </c>
      <c r="Q134" s="12">
        <f t="shared" si="4"/>
        <v>11.57</v>
      </c>
      <c r="R134" s="14" t="str">
        <f t="shared" si="5"/>
        <v>11.57</v>
      </c>
      <c r="S134" s="6">
        <f t="shared" si="6"/>
        <v>0</v>
      </c>
      <c r="T134" s="6">
        <f t="shared" si="7"/>
        <v>0.02102834111942742</v>
      </c>
    </row>
    <row r="135" spans="1:20" ht="15">
      <c r="A135" s="74" t="s">
        <v>161</v>
      </c>
      <c r="B135" s="75"/>
      <c r="P135" s="12">
        <v>-2.09</v>
      </c>
      <c r="Q135" s="12">
        <f t="shared" si="4"/>
        <v>11.59</v>
      </c>
      <c r="R135" s="14" t="str">
        <f t="shared" si="5"/>
        <v>11.59</v>
      </c>
      <c r="S135" s="6">
        <f t="shared" si="6"/>
        <v>0</v>
      </c>
      <c r="T135" s="6">
        <f t="shared" si="7"/>
        <v>0.021473531957075267</v>
      </c>
    </row>
    <row r="136" spans="1:20" ht="15">
      <c r="A136" s="74" t="s">
        <v>162</v>
      </c>
      <c r="B136" s="75"/>
      <c r="P136" s="12">
        <v>-2.08</v>
      </c>
      <c r="Q136" s="12">
        <f t="shared" si="4"/>
        <v>11.61</v>
      </c>
      <c r="R136" s="14" t="str">
        <f t="shared" si="5"/>
        <v>11.61</v>
      </c>
      <c r="S136" s="6">
        <f t="shared" si="6"/>
        <v>0</v>
      </c>
      <c r="T136" s="6">
        <f t="shared" si="7"/>
        <v>0.021925955221145925</v>
      </c>
    </row>
    <row r="137" spans="1:20" ht="15">
      <c r="A137" s="74" t="s">
        <v>163</v>
      </c>
      <c r="B137" s="75"/>
      <c r="P137" s="12">
        <v>-2.07</v>
      </c>
      <c r="Q137" s="12">
        <f t="shared" si="4"/>
        <v>11.63</v>
      </c>
      <c r="R137" s="14" t="str">
        <f t="shared" si="5"/>
        <v>11.63</v>
      </c>
      <c r="S137" s="6">
        <f t="shared" si="6"/>
        <v>0</v>
      </c>
      <c r="T137" s="6">
        <f t="shared" si="7"/>
        <v>0.022385671857476322</v>
      </c>
    </row>
    <row r="138" spans="1:20" ht="15">
      <c r="A138" s="74" t="s">
        <v>164</v>
      </c>
      <c r="B138" s="75"/>
      <c r="P138" s="12">
        <v>-2.06</v>
      </c>
      <c r="Q138" s="12">
        <f t="shared" si="4"/>
        <v>11.65</v>
      </c>
      <c r="R138" s="14" t="str">
        <f t="shared" si="5"/>
        <v>11.65</v>
      </c>
      <c r="S138" s="6">
        <f t="shared" si="6"/>
        <v>0.022852741882023988</v>
      </c>
      <c r="T138" s="6">
        <f t="shared" si="7"/>
        <v>0</v>
      </c>
    </row>
    <row r="139" spans="1:20" ht="15">
      <c r="A139" s="74" t="s">
        <v>165</v>
      </c>
      <c r="B139" s="75"/>
      <c r="P139" s="12">
        <v>-2.05</v>
      </c>
      <c r="Q139" s="12">
        <f t="shared" si="4"/>
        <v>11.67</v>
      </c>
      <c r="R139" s="14" t="str">
        <f t="shared" si="5"/>
        <v>11.67</v>
      </c>
      <c r="S139" s="6">
        <f t="shared" si="6"/>
        <v>0.023327224337115926</v>
      </c>
      <c r="T139" s="6">
        <f t="shared" si="7"/>
        <v>0</v>
      </c>
    </row>
    <row r="140" spans="1:20" ht="15">
      <c r="A140" s="74" t="s">
        <v>166</v>
      </c>
      <c r="B140" s="75"/>
      <c r="P140" s="12">
        <v>-2.04</v>
      </c>
      <c r="Q140" s="12">
        <f t="shared" si="4"/>
        <v>11.69</v>
      </c>
      <c r="R140" s="14" t="str">
        <f t="shared" si="5"/>
        <v>11.69</v>
      </c>
      <c r="S140" s="6">
        <f t="shared" si="6"/>
        <v>0.023809177247274056</v>
      </c>
      <c r="T140" s="6">
        <f t="shared" si="7"/>
        <v>0</v>
      </c>
    </row>
    <row r="141" spans="1:20" ht="15">
      <c r="A141" s="74" t="s">
        <v>167</v>
      </c>
      <c r="B141" s="75"/>
      <c r="P141" s="12">
        <v>-2.03</v>
      </c>
      <c r="Q141" s="12">
        <f t="shared" si="4"/>
        <v>11.71</v>
      </c>
      <c r="R141" s="14" t="str">
        <f t="shared" si="5"/>
        <v>11.71</v>
      </c>
      <c r="S141" s="6">
        <f t="shared" si="6"/>
        <v>0.024298657574635514</v>
      </c>
      <c r="T141" s="6">
        <f t="shared" si="7"/>
        <v>0</v>
      </c>
    </row>
    <row r="142" spans="1:20" ht="15">
      <c r="A142" s="74" t="s">
        <v>168</v>
      </c>
      <c r="B142" s="75"/>
      <c r="P142" s="12">
        <v>-2.02</v>
      </c>
      <c r="Q142" s="12">
        <f t="shared" si="4"/>
        <v>11.73</v>
      </c>
      <c r="R142" s="14" t="str">
        <f t="shared" si="5"/>
        <v>11.73</v>
      </c>
      <c r="S142" s="6">
        <f t="shared" si="6"/>
        <v>0.024795721173986197</v>
      </c>
      <c r="T142" s="6">
        <f t="shared" si="7"/>
        <v>0</v>
      </c>
    </row>
    <row r="143" spans="1:20" ht="15">
      <c r="A143" s="74" t="s">
        <v>169</v>
      </c>
      <c r="B143" s="75"/>
      <c r="P143" s="12">
        <v>-2.01</v>
      </c>
      <c r="Q143" s="12">
        <f t="shared" si="4"/>
        <v>11.76</v>
      </c>
      <c r="R143" s="14" t="str">
        <f t="shared" si="5"/>
        <v>11.76</v>
      </c>
      <c r="S143" s="6">
        <f t="shared" si="6"/>
        <v>0.025300422747427123</v>
      </c>
      <c r="T143" s="6">
        <f t="shared" si="7"/>
        <v>0</v>
      </c>
    </row>
    <row r="144" spans="1:20" ht="15">
      <c r="A144" s="74" t="s">
        <v>170</v>
      </c>
      <c r="B144" s="75"/>
      <c r="P144" s="12">
        <v>-2</v>
      </c>
      <c r="Q144" s="12">
        <f t="shared" si="4"/>
        <v>11.78</v>
      </c>
      <c r="R144" s="14" t="str">
        <f t="shared" si="5"/>
        <v>11.78</v>
      </c>
      <c r="S144" s="6">
        <f t="shared" si="6"/>
        <v>0.025812815798693003</v>
      </c>
      <c r="T144" s="6">
        <f t="shared" si="7"/>
        <v>0</v>
      </c>
    </row>
    <row r="145" spans="1:20" ht="15">
      <c r="A145" s="74" t="s">
        <v>171</v>
      </c>
      <c r="B145" s="75"/>
      <c r="P145" s="12">
        <v>-1.99</v>
      </c>
      <c r="Q145" s="12">
        <f t="shared" si="4"/>
        <v>11.8</v>
      </c>
      <c r="R145" s="14" t="str">
        <f t="shared" si="5"/>
        <v>11.8</v>
      </c>
      <c r="S145" s="6">
        <f t="shared" si="6"/>
        <v>0.026332952587144316</v>
      </c>
      <c r="T145" s="6">
        <f t="shared" si="7"/>
        <v>0</v>
      </c>
    </row>
    <row r="146" spans="1:20" ht="15">
      <c r="A146" s="74" t="s">
        <v>172</v>
      </c>
      <c r="B146" s="75"/>
      <c r="P146" s="12">
        <v>-1.98</v>
      </c>
      <c r="Q146" s="12">
        <f t="shared" si="4"/>
        <v>11.82</v>
      </c>
      <c r="R146" s="14" t="str">
        <f t="shared" si="5"/>
        <v>11.82</v>
      </c>
      <c r="S146" s="6">
        <f t="shared" si="6"/>
        <v>0.02686088408145339</v>
      </c>
      <c r="T146" s="6">
        <f t="shared" si="7"/>
        <v>0</v>
      </c>
    </row>
    <row r="147" spans="1:20" ht="15">
      <c r="A147" s="74" t="s">
        <v>173</v>
      </c>
      <c r="B147" s="75"/>
      <c r="P147" s="12">
        <v>-1.97</v>
      </c>
      <c r="Q147" s="12">
        <f t="shared" si="4"/>
        <v>11.84</v>
      </c>
      <c r="R147" s="14" t="str">
        <f t="shared" si="5"/>
        <v>11.84</v>
      </c>
      <c r="S147" s="6">
        <f t="shared" si="6"/>
        <v>0.027396659913006875</v>
      </c>
      <c r="T147" s="6">
        <f t="shared" si="7"/>
        <v>0</v>
      </c>
    </row>
    <row r="148" spans="1:20" ht="15">
      <c r="A148" s="74" t="s">
        <v>174</v>
      </c>
      <c r="B148" s="75"/>
      <c r="P148" s="12">
        <v>-1.96</v>
      </c>
      <c r="Q148" s="12">
        <f t="shared" si="4"/>
        <v>11.86</v>
      </c>
      <c r="R148" s="14" t="str">
        <f t="shared" si="5"/>
        <v>11.86</v>
      </c>
      <c r="S148" s="6">
        <f t="shared" si="6"/>
        <v>0.02794032832904697</v>
      </c>
      <c r="T148" s="6">
        <f t="shared" si="7"/>
        <v>0</v>
      </c>
    </row>
    <row r="149" spans="1:20" ht="15">
      <c r="A149" s="74" t="s">
        <v>175</v>
      </c>
      <c r="B149" s="75"/>
      <c r="P149" s="12">
        <v>-1.95</v>
      </c>
      <c r="Q149" s="12">
        <f t="shared" si="4"/>
        <v>11.88</v>
      </c>
      <c r="R149" s="14" t="str">
        <f t="shared" si="5"/>
        <v>11.88</v>
      </c>
      <c r="S149" s="6">
        <f t="shared" si="6"/>
        <v>0.02849193614557443</v>
      </c>
      <c r="T149" s="6">
        <f t="shared" si="7"/>
        <v>0</v>
      </c>
    </row>
    <row r="150" spans="1:20" ht="15">
      <c r="A150" s="74" t="s">
        <v>176</v>
      </c>
      <c r="B150" s="75"/>
      <c r="P150" s="12">
        <v>-1.94</v>
      </c>
      <c r="Q150" s="12">
        <f t="shared" si="4"/>
        <v>11.9</v>
      </c>
      <c r="R150" s="14" t="str">
        <f t="shared" si="5"/>
        <v>11.9</v>
      </c>
      <c r="S150" s="6">
        <f t="shared" si="6"/>
        <v>0.02905152870003737</v>
      </c>
      <c r="T150" s="6">
        <f t="shared" si="7"/>
        <v>0</v>
      </c>
    </row>
    <row r="151" spans="1:20" ht="15">
      <c r="A151" s="74" t="s">
        <v>177</v>
      </c>
      <c r="B151" s="75"/>
      <c r="P151" s="12">
        <v>-1.93</v>
      </c>
      <c r="Q151" s="12">
        <f t="shared" si="4"/>
        <v>11.92</v>
      </c>
      <c r="R151" s="14" t="str">
        <f t="shared" si="5"/>
        <v>11.92</v>
      </c>
      <c r="S151" s="6">
        <f t="shared" si="6"/>
        <v>0.02961914980383008</v>
      </c>
      <c r="T151" s="6">
        <f t="shared" si="7"/>
        <v>0</v>
      </c>
    </row>
    <row r="152" spans="1:20" ht="15">
      <c r="A152" s="74" t="s">
        <v>178</v>
      </c>
      <c r="B152" s="75"/>
      <c r="P152" s="12">
        <v>-1.92</v>
      </c>
      <c r="Q152" s="12">
        <f t="shared" si="4"/>
        <v>11.94</v>
      </c>
      <c r="R152" s="14" t="str">
        <f t="shared" si="5"/>
        <v>11.94</v>
      </c>
      <c r="S152" s="6">
        <f t="shared" si="6"/>
        <v>0.030194841694627005</v>
      </c>
      <c r="T152" s="6">
        <f t="shared" si="7"/>
        <v>0</v>
      </c>
    </row>
    <row r="153" spans="1:20" ht="15">
      <c r="A153" s="74" t="s">
        <v>179</v>
      </c>
      <c r="B153" s="75"/>
      <c r="P153" s="12">
        <v>-1.91</v>
      </c>
      <c r="Q153" s="12">
        <f aca="true" t="shared" si="8" ref="Q153:Q216">ROUND(P153*$E$4/SQRT($E$6)+$E$5,2)</f>
        <v>11.96</v>
      </c>
      <c r="R153" s="14" t="str">
        <f aca="true" t="shared" si="9" ref="R153:R216">CONCATENATE(Q153)</f>
        <v>11.96</v>
      </c>
      <c r="S153" s="6">
        <f aca="true" t="shared" si="10" ref="S153:S216">IF(OR(Q153&lt;$G$7,Q153&gt;$I$7),0,(EXP(-0.5*P153^2))/($E$4*(1/SQRT($E$6))*SQRT(2*PI())))</f>
        <v>0.03077864498857744</v>
      </c>
      <c r="T153" s="6">
        <f aca="true" t="shared" si="11" ref="T153:T216">IF(AND(Q153&gt;=$G$7,Q153&lt;=$I$7),0,(EXP(-0.5*P153^2))/($E$4*(1/SQRT($E$6))*SQRT(2*PI())))</f>
        <v>0</v>
      </c>
    </row>
    <row r="154" spans="1:20" ht="15">
      <c r="A154" s="74" t="s">
        <v>180</v>
      </c>
      <c r="B154" s="75"/>
      <c r="P154" s="12">
        <v>-1.9</v>
      </c>
      <c r="Q154" s="12">
        <f t="shared" si="8"/>
        <v>11.99</v>
      </c>
      <c r="R154" s="14" t="str">
        <f t="shared" si="9"/>
        <v>11.99</v>
      </c>
      <c r="S154" s="6">
        <f t="shared" si="10"/>
        <v>0.0313705986323873</v>
      </c>
      <c r="T154" s="6">
        <f t="shared" si="11"/>
        <v>0</v>
      </c>
    </row>
    <row r="155" spans="1:20" ht="15">
      <c r="A155" s="74" t="s">
        <v>181</v>
      </c>
      <c r="B155" s="75"/>
      <c r="P155" s="12">
        <v>-1.89</v>
      </c>
      <c r="Q155" s="12">
        <f t="shared" si="8"/>
        <v>12.01</v>
      </c>
      <c r="R155" s="14" t="str">
        <f t="shared" si="9"/>
        <v>12.01</v>
      </c>
      <c r="S155" s="6">
        <f t="shared" si="10"/>
        <v>0.031970739855314644</v>
      </c>
      <c r="T155" s="6">
        <f t="shared" si="11"/>
        <v>0</v>
      </c>
    </row>
    <row r="156" spans="1:20" ht="15">
      <c r="A156" s="74" t="s">
        <v>182</v>
      </c>
      <c r="B156" s="75"/>
      <c r="P156" s="12">
        <v>-1.88</v>
      </c>
      <c r="Q156" s="12">
        <f t="shared" si="8"/>
        <v>12.03</v>
      </c>
      <c r="R156" s="14" t="str">
        <f t="shared" si="9"/>
        <v>12.03</v>
      </c>
      <c r="S156" s="6">
        <f t="shared" si="10"/>
        <v>0.032579104121106435</v>
      </c>
      <c r="T156" s="6">
        <f t="shared" si="11"/>
        <v>0</v>
      </c>
    </row>
    <row r="157" spans="1:20" ht="15">
      <c r="A157" s="74" t="s">
        <v>183</v>
      </c>
      <c r="B157" s="75"/>
      <c r="P157" s="12">
        <v>-1.87</v>
      </c>
      <c r="Q157" s="12">
        <f t="shared" si="8"/>
        <v>12.05</v>
      </c>
      <c r="R157" s="14" t="str">
        <f t="shared" si="9"/>
        <v>12.05</v>
      </c>
      <c r="S157" s="6">
        <f t="shared" si="10"/>
        <v>0.0331957250799046</v>
      </c>
      <c r="T157" s="6">
        <f t="shared" si="11"/>
        <v>0</v>
      </c>
    </row>
    <row r="158" spans="1:20" ht="15">
      <c r="A158" s="74" t="s">
        <v>184</v>
      </c>
      <c r="B158" s="75"/>
      <c r="P158" s="12">
        <v>-1.86</v>
      </c>
      <c r="Q158" s="12">
        <f t="shared" si="8"/>
        <v>12.07</v>
      </c>
      <c r="R158" s="14" t="str">
        <f t="shared" si="9"/>
        <v>12.07</v>
      </c>
      <c r="S158" s="6">
        <f t="shared" si="10"/>
        <v>0.033820634520149793</v>
      </c>
      <c r="T158" s="6">
        <f t="shared" si="11"/>
        <v>0</v>
      </c>
    </row>
    <row r="159" spans="1:20" ht="15">
      <c r="A159" s="74" t="s">
        <v>185</v>
      </c>
      <c r="B159" s="75"/>
      <c r="P159" s="12">
        <v>-1.85</v>
      </c>
      <c r="Q159" s="12">
        <f t="shared" si="8"/>
        <v>12.09</v>
      </c>
      <c r="R159" s="14" t="str">
        <f t="shared" si="9"/>
        <v>12.09</v>
      </c>
      <c r="S159" s="6">
        <f t="shared" si="10"/>
        <v>0.03445386232051197</v>
      </c>
      <c r="T159" s="6">
        <f t="shared" si="11"/>
        <v>0</v>
      </c>
    </row>
    <row r="160" spans="1:20" ht="15">
      <c r="A160" s="74" t="s">
        <v>186</v>
      </c>
      <c r="B160" s="75"/>
      <c r="P160" s="12">
        <v>-1.84</v>
      </c>
      <c r="Q160" s="12">
        <f t="shared" si="8"/>
        <v>12.11</v>
      </c>
      <c r="R160" s="14" t="str">
        <f t="shared" si="9"/>
        <v>12.11</v>
      </c>
      <c r="S160" s="6">
        <f t="shared" si="10"/>
        <v>0.035095436401877504</v>
      </c>
      <c r="T160" s="6">
        <f t="shared" si="11"/>
        <v>0</v>
      </c>
    </row>
    <row r="161" spans="1:20" ht="15">
      <c r="A161" s="74" t="s">
        <v>187</v>
      </c>
      <c r="B161" s="75"/>
      <c r="P161" s="12">
        <v>-1.83</v>
      </c>
      <c r="Q161" s="12">
        <f t="shared" si="8"/>
        <v>12.13</v>
      </c>
      <c r="R161" s="14" t="str">
        <f t="shared" si="9"/>
        <v>12.13</v>
      </c>
      <c r="S161" s="6">
        <f t="shared" si="10"/>
        <v>0.035745382679422816</v>
      </c>
      <c r="T161" s="6">
        <f t="shared" si="11"/>
        <v>0</v>
      </c>
    </row>
    <row r="162" spans="1:20" ht="15">
      <c r="A162" s="74" t="s">
        <v>188</v>
      </c>
      <c r="B162" s="75"/>
      <c r="P162" s="12">
        <v>-1.82</v>
      </c>
      <c r="Q162" s="12">
        <f t="shared" si="8"/>
        <v>12.15</v>
      </c>
      <c r="R162" s="14" t="str">
        <f t="shared" si="9"/>
        <v>12.15</v>
      </c>
      <c r="S162" s="6">
        <f t="shared" si="10"/>
        <v>0.03640372501480542</v>
      </c>
      <c r="T162" s="6">
        <f t="shared" si="11"/>
        <v>0</v>
      </c>
    </row>
    <row r="163" spans="1:20" ht="15">
      <c r="A163" s="74" t="s">
        <v>189</v>
      </c>
      <c r="B163" s="75"/>
      <c r="P163" s="12">
        <v>-1.81</v>
      </c>
      <c r="Q163" s="12">
        <f t="shared" si="8"/>
        <v>12.17</v>
      </c>
      <c r="R163" s="14" t="str">
        <f t="shared" si="9"/>
        <v>12.17</v>
      </c>
      <c r="S163" s="6">
        <f t="shared" si="10"/>
        <v>0.037070485168503045</v>
      </c>
      <c r="T163" s="6">
        <f t="shared" si="11"/>
        <v>0</v>
      </c>
    </row>
    <row r="164" spans="1:20" ht="15">
      <c r="A164" s="74" t="s">
        <v>190</v>
      </c>
      <c r="B164" s="75"/>
      <c r="P164" s="12">
        <v>-1.8</v>
      </c>
      <c r="Q164" s="12">
        <f t="shared" si="8"/>
        <v>12.2</v>
      </c>
      <c r="R164" s="14" t="str">
        <f t="shared" si="9"/>
        <v>12.2</v>
      </c>
      <c r="S164" s="6">
        <f t="shared" si="10"/>
        <v>0.03774568275233306</v>
      </c>
      <c r="T164" s="6">
        <f t="shared" si="11"/>
        <v>0</v>
      </c>
    </row>
    <row r="165" spans="1:20" ht="15">
      <c r="A165" s="74" t="s">
        <v>191</v>
      </c>
      <c r="B165" s="75"/>
      <c r="P165" s="12">
        <v>-1.79</v>
      </c>
      <c r="Q165" s="12">
        <f t="shared" si="8"/>
        <v>12.22</v>
      </c>
      <c r="R165" s="14" t="str">
        <f t="shared" si="9"/>
        <v>12.22</v>
      </c>
      <c r="S165" s="6">
        <f t="shared" si="10"/>
        <v>0.038429335182183756</v>
      </c>
      <c r="T165" s="6">
        <f t="shared" si="11"/>
        <v>0</v>
      </c>
    </row>
    <row r="166" spans="1:20" ht="15">
      <c r="A166" s="74" t="s">
        <v>192</v>
      </c>
      <c r="B166" s="75"/>
      <c r="P166" s="12">
        <v>-1.78</v>
      </c>
      <c r="Q166" s="12">
        <f t="shared" si="8"/>
        <v>12.24</v>
      </c>
      <c r="R166" s="14" t="str">
        <f t="shared" si="9"/>
        <v>12.24</v>
      </c>
      <c r="S166" s="6">
        <f t="shared" si="10"/>
        <v>0.039121457630990175</v>
      </c>
      <c r="T166" s="6">
        <f t="shared" si="11"/>
        <v>0</v>
      </c>
    </row>
    <row r="167" spans="1:20" ht="15">
      <c r="A167" s="74" t="s">
        <v>193</v>
      </c>
      <c r="B167" s="75"/>
      <c r="P167" s="12">
        <v>-1.77</v>
      </c>
      <c r="Q167" s="12">
        <f t="shared" si="8"/>
        <v>12.26</v>
      </c>
      <c r="R167" s="14" t="str">
        <f t="shared" si="9"/>
        <v>12.26</v>
      </c>
      <c r="S167" s="6">
        <f t="shared" si="10"/>
        <v>0.03982206298198749</v>
      </c>
      <c r="T167" s="6">
        <f t="shared" si="11"/>
        <v>0</v>
      </c>
    </row>
    <row r="168" spans="1:20" ht="15">
      <c r="A168" s="74" t="s">
        <v>194</v>
      </c>
      <c r="B168" s="75"/>
      <c r="P168" s="12">
        <v>-1.76</v>
      </c>
      <c r="Q168" s="12">
        <f t="shared" si="8"/>
        <v>12.28</v>
      </c>
      <c r="R168" s="14" t="str">
        <f t="shared" si="9"/>
        <v>12.28</v>
      </c>
      <c r="S168" s="6">
        <f t="shared" si="10"/>
        <v>0.0405311617822751</v>
      </c>
      <c r="T168" s="6">
        <f t="shared" si="11"/>
        <v>0</v>
      </c>
    </row>
    <row r="169" spans="1:20" ht="15">
      <c r="A169" s="74" t="s">
        <v>195</v>
      </c>
      <c r="B169" s="75"/>
      <c r="P169" s="12">
        <v>-1.75</v>
      </c>
      <c r="Q169" s="12">
        <f t="shared" si="8"/>
        <v>12.3</v>
      </c>
      <c r="R169" s="14" t="str">
        <f t="shared" si="9"/>
        <v>12.3</v>
      </c>
      <c r="S169" s="6">
        <f t="shared" si="10"/>
        <v>0.04124876219672524</v>
      </c>
      <c r="T169" s="6">
        <f t="shared" si="11"/>
        <v>0</v>
      </c>
    </row>
    <row r="170" spans="1:20" ht="15">
      <c r="A170" s="74" t="s">
        <v>196</v>
      </c>
      <c r="B170" s="75"/>
      <c r="P170" s="12">
        <v>-1.74</v>
      </c>
      <c r="Q170" s="12">
        <f t="shared" si="8"/>
        <v>12.32</v>
      </c>
      <c r="R170" s="14" t="str">
        <f t="shared" si="9"/>
        <v>12.32</v>
      </c>
      <c r="S170" s="6">
        <f t="shared" si="10"/>
        <v>0.04197486996227016</v>
      </c>
      <c r="T170" s="6">
        <f t="shared" si="11"/>
        <v>0</v>
      </c>
    </row>
    <row r="171" spans="1:20" ht="15">
      <c r="A171" s="74" t="s">
        <v>197</v>
      </c>
      <c r="B171" s="75"/>
      <c r="P171" s="12">
        <v>-1.73</v>
      </c>
      <c r="Q171" s="12">
        <f t="shared" si="8"/>
        <v>12.34</v>
      </c>
      <c r="R171" s="14" t="str">
        <f t="shared" si="9"/>
        <v>12.34</v>
      </c>
      <c r="S171" s="6">
        <f t="shared" si="10"/>
        <v>0.04270948834260226</v>
      </c>
      <c r="T171" s="6">
        <f t="shared" si="11"/>
        <v>0</v>
      </c>
    </row>
    <row r="172" spans="1:20" ht="15">
      <c r="A172" s="74" t="s">
        <v>198</v>
      </c>
      <c r="B172" s="75"/>
      <c r="P172" s="12">
        <v>-1.72</v>
      </c>
      <c r="Q172" s="12">
        <f t="shared" si="8"/>
        <v>12.36</v>
      </c>
      <c r="R172" s="14" t="str">
        <f t="shared" si="9"/>
        <v>12.36</v>
      </c>
      <c r="S172" s="6">
        <f t="shared" si="10"/>
        <v>0.043452618083321966</v>
      </c>
      <c r="T172" s="6">
        <f t="shared" si="11"/>
        <v>0</v>
      </c>
    </row>
    <row r="173" spans="1:20" ht="15">
      <c r="A173" s="74" t="s">
        <v>199</v>
      </c>
      <c r="B173" s="75"/>
      <c r="P173" s="12">
        <v>-1.71</v>
      </c>
      <c r="Q173" s="12">
        <f t="shared" si="8"/>
        <v>12.38</v>
      </c>
      <c r="R173" s="14" t="str">
        <f t="shared" si="9"/>
        <v>12.38</v>
      </c>
      <c r="S173" s="6">
        <f t="shared" si="10"/>
        <v>0.04420425736756821</v>
      </c>
      <c r="T173" s="6">
        <f t="shared" si="11"/>
        <v>0</v>
      </c>
    </row>
    <row r="174" spans="1:20" ht="15">
      <c r="A174" s="74" t="s">
        <v>200</v>
      </c>
      <c r="B174" s="75"/>
      <c r="P174" s="12">
        <v>-1.7</v>
      </c>
      <c r="Q174" s="12">
        <f t="shared" si="8"/>
        <v>12.4</v>
      </c>
      <c r="R174" s="14" t="str">
        <f t="shared" si="9"/>
        <v>12.4</v>
      </c>
      <c r="S174" s="6">
        <f t="shared" si="10"/>
        <v>0.04496440177216711</v>
      </c>
      <c r="T174" s="6">
        <f t="shared" si="11"/>
        <v>0</v>
      </c>
    </row>
    <row r="175" spans="1:20" ht="15">
      <c r="A175" s="74" t="s">
        <v>201</v>
      </c>
      <c r="B175" s="75"/>
      <c r="P175" s="12">
        <v>-1.69</v>
      </c>
      <c r="Q175" s="12">
        <f t="shared" si="8"/>
        <v>12.43</v>
      </c>
      <c r="R175" s="14" t="str">
        <f t="shared" si="9"/>
        <v>12.43</v>
      </c>
      <c r="S175" s="6">
        <f t="shared" si="10"/>
        <v>0.045733044224334066</v>
      </c>
      <c r="T175" s="6">
        <f t="shared" si="11"/>
        <v>0</v>
      </c>
    </row>
    <row r="176" spans="1:20" ht="15">
      <c r="A176" s="74" t="s">
        <v>202</v>
      </c>
      <c r="B176" s="75"/>
      <c r="P176" s="12">
        <v>-1.68</v>
      </c>
      <c r="Q176" s="12">
        <f t="shared" si="8"/>
        <v>12.45</v>
      </c>
      <c r="R176" s="14" t="str">
        <f t="shared" si="9"/>
        <v>12.45</v>
      </c>
      <c r="S176" s="6">
        <f t="shared" si="10"/>
        <v>0.04651017495896529</v>
      </c>
      <c r="T176" s="6">
        <f t="shared" si="11"/>
        <v>0</v>
      </c>
    </row>
    <row r="177" spans="1:20" ht="15">
      <c r="A177" s="74" t="s">
        <v>203</v>
      </c>
      <c r="B177" s="75"/>
      <c r="P177" s="12">
        <v>-1.67</v>
      </c>
      <c r="Q177" s="12">
        <f t="shared" si="8"/>
        <v>12.47</v>
      </c>
      <c r="R177" s="14" t="str">
        <f t="shared" si="9"/>
        <v>12.47</v>
      </c>
      <c r="S177" s="6">
        <f t="shared" si="10"/>
        <v>0.047295781476554596</v>
      </c>
      <c r="T177" s="6">
        <f t="shared" si="11"/>
        <v>0</v>
      </c>
    </row>
    <row r="178" spans="1:20" ht="15">
      <c r="A178" s="74" t="s">
        <v>204</v>
      </c>
      <c r="B178" s="75"/>
      <c r="P178" s="12">
        <v>-1.66</v>
      </c>
      <c r="Q178" s="12">
        <f t="shared" si="8"/>
        <v>12.49</v>
      </c>
      <c r="R178" s="14" t="str">
        <f t="shared" si="9"/>
        <v>12.49</v>
      </c>
      <c r="S178" s="6">
        <f t="shared" si="10"/>
        <v>0.04808984850177177</v>
      </c>
      <c r="T178" s="6">
        <f t="shared" si="11"/>
        <v>0</v>
      </c>
    </row>
    <row r="179" spans="1:20" ht="15">
      <c r="A179" s="74" t="s">
        <v>205</v>
      </c>
      <c r="B179" s="75"/>
      <c r="P179" s="12">
        <v>-1.65</v>
      </c>
      <c r="Q179" s="12">
        <f t="shared" si="8"/>
        <v>12.51</v>
      </c>
      <c r="R179" s="14" t="str">
        <f t="shared" si="9"/>
        <v>12.51</v>
      </c>
      <c r="S179" s="6">
        <f t="shared" si="10"/>
        <v>0.04889235794273854</v>
      </c>
      <c r="T179" s="6">
        <f t="shared" si="11"/>
        <v>0</v>
      </c>
    </row>
    <row r="180" spans="1:20" ht="15">
      <c r="A180" s="74" t="s">
        <v>206</v>
      </c>
      <c r="B180" s="75"/>
      <c r="P180" s="12">
        <v>-1.64</v>
      </c>
      <c r="Q180" s="12">
        <f t="shared" si="8"/>
        <v>12.53</v>
      </c>
      <c r="R180" s="14" t="str">
        <f t="shared" si="9"/>
        <v>12.53</v>
      </c>
      <c r="S180" s="6">
        <f t="shared" si="10"/>
        <v>0.049703288851038904</v>
      </c>
      <c r="T180" s="6">
        <f t="shared" si="11"/>
        <v>0</v>
      </c>
    </row>
    <row r="181" spans="1:20" ht="15">
      <c r="A181" s="74" t="s">
        <v>207</v>
      </c>
      <c r="B181" s="75"/>
      <c r="P181" s="12">
        <v>-1.63</v>
      </c>
      <c r="Q181" s="12">
        <f t="shared" si="8"/>
        <v>12.55</v>
      </c>
      <c r="R181" s="14" t="str">
        <f t="shared" si="9"/>
        <v>12.55</v>
      </c>
      <c r="S181" s="6">
        <f t="shared" si="10"/>
        <v>0.050522617382500114</v>
      </c>
      <c r="T181" s="6">
        <f t="shared" si="11"/>
        <v>0</v>
      </c>
    </row>
    <row r="182" spans="1:20" ht="15">
      <c r="A182" s="74" t="s">
        <v>208</v>
      </c>
      <c r="B182" s="75"/>
      <c r="P182" s="12">
        <v>-1.62</v>
      </c>
      <c r="Q182" s="12">
        <f t="shared" si="8"/>
        <v>12.57</v>
      </c>
      <c r="R182" s="14" t="str">
        <f t="shared" si="9"/>
        <v>12.57</v>
      </c>
      <c r="S182" s="6">
        <f t="shared" si="10"/>
        <v>0.051350316758780955</v>
      </c>
      <c r="T182" s="6">
        <f t="shared" si="11"/>
        <v>0</v>
      </c>
    </row>
    <row r="183" spans="1:20" ht="15">
      <c r="A183" s="74" t="s">
        <v>209</v>
      </c>
      <c r="B183" s="75"/>
      <c r="P183" s="12">
        <v>-1.61</v>
      </c>
      <c r="Q183" s="12">
        <f t="shared" si="8"/>
        <v>12.59</v>
      </c>
      <c r="R183" s="14" t="str">
        <f t="shared" si="9"/>
        <v>12.59</v>
      </c>
      <c r="S183" s="6">
        <f t="shared" si="10"/>
        <v>0.05218635722980396</v>
      </c>
      <c r="T183" s="6">
        <f t="shared" si="11"/>
        <v>0</v>
      </c>
    </row>
    <row r="184" spans="1:20" ht="15">
      <c r="A184" s="74" t="s">
        <v>210</v>
      </c>
      <c r="B184" s="75"/>
      <c r="P184" s="12">
        <v>-1.6</v>
      </c>
      <c r="Q184" s="12">
        <f t="shared" si="8"/>
        <v>12.61</v>
      </c>
      <c r="R184" s="14" t="str">
        <f t="shared" si="9"/>
        <v>12.61</v>
      </c>
      <c r="S184" s="6">
        <f t="shared" si="10"/>
        <v>0.05303070603706812</v>
      </c>
      <c r="T184" s="6">
        <f t="shared" si="11"/>
        <v>0</v>
      </c>
    </row>
    <row r="185" spans="1:20" ht="15">
      <c r="A185" s="74" t="s">
        <v>211</v>
      </c>
      <c r="B185" s="75"/>
      <c r="P185" s="12">
        <v>-1.59</v>
      </c>
      <c r="Q185" s="12">
        <f t="shared" si="8"/>
        <v>12.63</v>
      </c>
      <c r="R185" s="14" t="str">
        <f t="shared" si="9"/>
        <v>12.63</v>
      </c>
      <c r="S185" s="6">
        <f t="shared" si="10"/>
        <v>0.053883327377878924</v>
      </c>
      <c r="T185" s="6">
        <f t="shared" si="11"/>
        <v>0</v>
      </c>
    </row>
    <row r="186" spans="1:20" ht="15">
      <c r="A186" s="74" t="s">
        <v>212</v>
      </c>
      <c r="B186" s="75"/>
      <c r="P186" s="12">
        <v>-1.58</v>
      </c>
      <c r="Q186" s="12">
        <f t="shared" si="8"/>
        <v>12.66</v>
      </c>
      <c r="R186" s="14" t="str">
        <f t="shared" si="9"/>
        <v>12.66</v>
      </c>
      <c r="S186" s="6">
        <f t="shared" si="10"/>
        <v>0.054744182370531906</v>
      </c>
      <c r="T186" s="6">
        <f t="shared" si="11"/>
        <v>0</v>
      </c>
    </row>
    <row r="187" spans="1:20" ht="15">
      <c r="A187" s="74" t="s">
        <v>213</v>
      </c>
      <c r="B187" s="75"/>
      <c r="P187" s="12">
        <v>-1.57</v>
      </c>
      <c r="Q187" s="12">
        <f t="shared" si="8"/>
        <v>12.68</v>
      </c>
      <c r="R187" s="14" t="str">
        <f t="shared" si="9"/>
        <v>12.68</v>
      </c>
      <c r="S187" s="6">
        <f t="shared" si="10"/>
        <v>0.05561322902048675</v>
      </c>
      <c r="T187" s="6">
        <f t="shared" si="11"/>
        <v>0</v>
      </c>
    </row>
    <row r="188" spans="1:20" ht="15">
      <c r="A188" s="74" t="s">
        <v>214</v>
      </c>
      <c r="B188" s="75"/>
      <c r="P188" s="12">
        <v>-1.56</v>
      </c>
      <c r="Q188" s="12">
        <f t="shared" si="8"/>
        <v>12.7</v>
      </c>
      <c r="R188" s="14" t="str">
        <f t="shared" si="9"/>
        <v>12.7</v>
      </c>
      <c r="S188" s="6">
        <f t="shared" si="10"/>
        <v>0.056490422187567564</v>
      </c>
      <c r="T188" s="6">
        <f t="shared" si="11"/>
        <v>0</v>
      </c>
    </row>
    <row r="189" spans="1:20" ht="15">
      <c r="A189" s="74" t="s">
        <v>215</v>
      </c>
      <c r="B189" s="75"/>
      <c r="P189" s="12">
        <v>-1.55</v>
      </c>
      <c r="Q189" s="12">
        <f t="shared" si="8"/>
        <v>12.72</v>
      </c>
      <c r="R189" s="14" t="str">
        <f t="shared" si="9"/>
        <v>12.72</v>
      </c>
      <c r="S189" s="6">
        <f t="shared" si="10"/>
        <v>0.057375713554226423</v>
      </c>
      <c r="T189" s="6">
        <f t="shared" si="11"/>
        <v>0</v>
      </c>
    </row>
    <row r="190" spans="1:20" ht="15">
      <c r="A190" s="74" t="s">
        <v>216</v>
      </c>
      <c r="B190" s="75"/>
      <c r="P190" s="12">
        <v>-1.54</v>
      </c>
      <c r="Q190" s="12">
        <f t="shared" si="8"/>
        <v>12.74</v>
      </c>
      <c r="R190" s="14" t="str">
        <f t="shared" si="9"/>
        <v>12.74</v>
      </c>
      <c r="S190" s="6">
        <f t="shared" si="10"/>
        <v>0.058269051594905544</v>
      </c>
      <c r="T190" s="6">
        <f t="shared" si="11"/>
        <v>0</v>
      </c>
    </row>
    <row r="191" spans="1:20" ht="15">
      <c r="A191" s="74" t="s">
        <v>217</v>
      </c>
      <c r="B191" s="75"/>
      <c r="P191" s="12">
        <v>-1.53</v>
      </c>
      <c r="Q191" s="12">
        <f t="shared" si="8"/>
        <v>12.76</v>
      </c>
      <c r="R191" s="14" t="str">
        <f t="shared" si="9"/>
        <v>12.76</v>
      </c>
      <c r="S191" s="6">
        <f t="shared" si="10"/>
        <v>0.059170381546534215</v>
      </c>
      <c r="T191" s="6">
        <f t="shared" si="11"/>
        <v>0</v>
      </c>
    </row>
    <row r="192" spans="1:20" ht="15">
      <c r="A192" s="74" t="s">
        <v>218</v>
      </c>
      <c r="B192" s="75"/>
      <c r="P192" s="12">
        <v>-1.52</v>
      </c>
      <c r="Q192" s="12">
        <f t="shared" si="8"/>
        <v>12.78</v>
      </c>
      <c r="R192" s="14" t="str">
        <f t="shared" si="9"/>
        <v>12.78</v>
      </c>
      <c r="S192" s="6">
        <f t="shared" si="10"/>
        <v>0.060079645380196306</v>
      </c>
      <c r="T192" s="6">
        <f t="shared" si="11"/>
        <v>0</v>
      </c>
    </row>
    <row r="193" spans="1:20" ht="15">
      <c r="A193" s="74" t="s">
        <v>219</v>
      </c>
      <c r="B193" s="75"/>
      <c r="P193" s="12">
        <v>-1.51</v>
      </c>
      <c r="Q193" s="12">
        <f t="shared" si="8"/>
        <v>12.8</v>
      </c>
      <c r="R193" s="14" t="str">
        <f t="shared" si="9"/>
        <v>12.8</v>
      </c>
      <c r="S193" s="6">
        <f t="shared" si="10"/>
        <v>0.060996781774003306</v>
      </c>
      <c r="T193" s="6">
        <f t="shared" si="11"/>
        <v>0</v>
      </c>
    </row>
    <row r="194" spans="1:20" ht="15">
      <c r="A194" s="74" t="s">
        <v>220</v>
      </c>
      <c r="B194" s="75"/>
      <c r="P194" s="12">
        <v>-1.5</v>
      </c>
      <c r="Q194" s="12">
        <f t="shared" si="8"/>
        <v>12.82</v>
      </c>
      <c r="R194" s="14" t="str">
        <f t="shared" si="9"/>
        <v>12.82</v>
      </c>
      <c r="S194" s="6">
        <f t="shared" si="10"/>
        <v>0.06192172608720823</v>
      </c>
      <c r="T194" s="6">
        <f t="shared" si="11"/>
        <v>0</v>
      </c>
    </row>
    <row r="195" spans="1:20" ht="15">
      <c r="A195" s="74" t="s">
        <v>221</v>
      </c>
      <c r="B195" s="75"/>
      <c r="P195" s="12">
        <v>-1.49</v>
      </c>
      <c r="Q195" s="12">
        <f t="shared" si="8"/>
        <v>12.84</v>
      </c>
      <c r="R195" s="14" t="str">
        <f t="shared" si="9"/>
        <v>12.84</v>
      </c>
      <c r="S195" s="6">
        <f t="shared" si="10"/>
        <v>0.06285441033559495</v>
      </c>
      <c r="T195" s="6">
        <f t="shared" si="11"/>
        <v>0</v>
      </c>
    </row>
    <row r="196" spans="1:20" ht="15">
      <c r="A196" s="74" t="s">
        <v>222</v>
      </c>
      <c r="B196" s="75"/>
      <c r="P196" s="12">
        <v>-1.48</v>
      </c>
      <c r="Q196" s="12">
        <f t="shared" si="8"/>
        <v>12.86</v>
      </c>
      <c r="R196" s="14" t="str">
        <f t="shared" si="9"/>
        <v>12.86</v>
      </c>
      <c r="S196" s="6">
        <f t="shared" si="10"/>
        <v>0.06379476316817753</v>
      </c>
      <c r="T196" s="6">
        <f t="shared" si="11"/>
        <v>0</v>
      </c>
    </row>
    <row r="197" spans="1:20" ht="15">
      <c r="A197" s="74" t="s">
        <v>223</v>
      </c>
      <c r="B197" s="75"/>
      <c r="P197" s="12">
        <v>-1.47</v>
      </c>
      <c r="Q197" s="12">
        <f t="shared" si="8"/>
        <v>12.89</v>
      </c>
      <c r="R197" s="14" t="str">
        <f t="shared" si="9"/>
        <v>12.89</v>
      </c>
      <c r="S197" s="6">
        <f t="shared" si="10"/>
        <v>0.06474270984524308</v>
      </c>
      <c r="T197" s="6">
        <f t="shared" si="11"/>
        <v>0</v>
      </c>
    </row>
    <row r="198" spans="1:20" ht="15">
      <c r="A198" s="74" t="s">
        <v>224</v>
      </c>
      <c r="B198" s="75"/>
      <c r="P198" s="12">
        <v>-1.46</v>
      </c>
      <c r="Q198" s="12">
        <f t="shared" si="8"/>
        <v>12.91</v>
      </c>
      <c r="R198" s="14" t="str">
        <f t="shared" si="9"/>
        <v>12.91</v>
      </c>
      <c r="S198" s="6">
        <f t="shared" si="10"/>
        <v>0.0656981722177722</v>
      </c>
      <c r="T198" s="6">
        <f t="shared" si="11"/>
        <v>0</v>
      </c>
    </row>
    <row r="199" spans="1:20" ht="15">
      <c r="A199" s="74" t="s">
        <v>225</v>
      </c>
      <c r="B199" s="75"/>
      <c r="P199" s="12">
        <v>-1.45</v>
      </c>
      <c r="Q199" s="12">
        <f t="shared" si="8"/>
        <v>12.93</v>
      </c>
      <c r="R199" s="14" t="str">
        <f t="shared" si="9"/>
        <v>12.93</v>
      </c>
      <c r="S199" s="6">
        <f t="shared" si="10"/>
        <v>0.06666106870826957</v>
      </c>
      <c r="T199" s="6">
        <f t="shared" si="11"/>
        <v>0</v>
      </c>
    </row>
    <row r="200" spans="1:20" ht="15">
      <c r="A200" s="74" t="s">
        <v>226</v>
      </c>
      <c r="B200" s="75"/>
      <c r="P200" s="12">
        <v>-1.44</v>
      </c>
      <c r="Q200" s="12">
        <f t="shared" si="8"/>
        <v>12.95</v>
      </c>
      <c r="R200" s="14" t="str">
        <f t="shared" si="9"/>
        <v>12.95</v>
      </c>
      <c r="S200" s="6">
        <f t="shared" si="10"/>
        <v>0.06763131429303745</v>
      </c>
      <c r="T200" s="6">
        <f t="shared" si="11"/>
        <v>0</v>
      </c>
    </row>
    <row r="201" spans="1:20" ht="15.75" thickBot="1">
      <c r="A201" s="76" t="s">
        <v>227</v>
      </c>
      <c r="B201" s="77"/>
      <c r="P201" s="12">
        <v>-1.43</v>
      </c>
      <c r="Q201" s="12">
        <f t="shared" si="8"/>
        <v>12.97</v>
      </c>
      <c r="R201" s="14" t="str">
        <f t="shared" si="9"/>
        <v>12.97</v>
      </c>
      <c r="S201" s="6">
        <f t="shared" si="10"/>
        <v>0.06860882048592415</v>
      </c>
      <c r="T201" s="6">
        <f t="shared" si="11"/>
        <v>0</v>
      </c>
    </row>
    <row r="202" spans="16:20" ht="12.75">
      <c r="P202" s="12">
        <v>-1.42</v>
      </c>
      <c r="Q202" s="12">
        <f t="shared" si="8"/>
        <v>12.99</v>
      </c>
      <c r="R202" s="14" t="str">
        <f t="shared" si="9"/>
        <v>12.99</v>
      </c>
      <c r="S202" s="6">
        <f t="shared" si="10"/>
        <v>0.06959349532357874</v>
      </c>
      <c r="T202" s="6">
        <f t="shared" si="11"/>
        <v>0</v>
      </c>
    </row>
    <row r="203" spans="16:20" ht="12.75">
      <c r="P203" s="12">
        <v>-1.41</v>
      </c>
      <c r="Q203" s="12">
        <f t="shared" si="8"/>
        <v>13.01</v>
      </c>
      <c r="R203" s="14" t="str">
        <f t="shared" si="9"/>
        <v>13.01</v>
      </c>
      <c r="S203" s="6">
        <f t="shared" si="10"/>
        <v>0.07058524335224292</v>
      </c>
      <c r="T203" s="6">
        <f t="shared" si="11"/>
        <v>0</v>
      </c>
    </row>
    <row r="204" spans="16:20" ht="12.75">
      <c r="P204" s="12">
        <v>-1.4</v>
      </c>
      <c r="Q204" s="12">
        <f t="shared" si="8"/>
        <v>13.03</v>
      </c>
      <c r="R204" s="14" t="str">
        <f t="shared" si="9"/>
        <v>13.03</v>
      </c>
      <c r="S204" s="6">
        <f t="shared" si="10"/>
        <v>0.07158396561611034</v>
      </c>
      <c r="T204" s="6">
        <f t="shared" si="11"/>
        <v>0</v>
      </c>
    </row>
    <row r="205" spans="16:20" ht="12.75">
      <c r="P205" s="12">
        <v>-1.39</v>
      </c>
      <c r="Q205" s="12">
        <f t="shared" si="8"/>
        <v>13.05</v>
      </c>
      <c r="R205" s="14" t="str">
        <f t="shared" si="9"/>
        <v>13.05</v>
      </c>
      <c r="S205" s="6">
        <f t="shared" si="10"/>
        <v>0.07258955964728271</v>
      </c>
      <c r="T205" s="6">
        <f t="shared" si="11"/>
        <v>0</v>
      </c>
    </row>
    <row r="206" spans="16:20" ht="12.75">
      <c r="P206" s="12">
        <v>-1.38</v>
      </c>
      <c r="Q206" s="12">
        <f t="shared" si="8"/>
        <v>13.07</v>
      </c>
      <c r="R206" s="14" t="str">
        <f t="shared" si="9"/>
        <v>13.07</v>
      </c>
      <c r="S206" s="6">
        <f t="shared" si="10"/>
        <v>0.07360191945735156</v>
      </c>
      <c r="T206" s="6">
        <f t="shared" si="11"/>
        <v>0</v>
      </c>
    </row>
    <row r="207" spans="16:20" ht="12.75">
      <c r="P207" s="12">
        <v>-1.37</v>
      </c>
      <c r="Q207" s="12">
        <f t="shared" si="8"/>
        <v>13.09</v>
      </c>
      <c r="R207" s="14" t="str">
        <f t="shared" si="9"/>
        <v>13.09</v>
      </c>
      <c r="S207" s="6">
        <f t="shared" si="10"/>
        <v>0.07462093553063401</v>
      </c>
      <c r="T207" s="6">
        <f t="shared" si="11"/>
        <v>0</v>
      </c>
    </row>
    <row r="208" spans="16:20" ht="12.75">
      <c r="P208" s="12">
        <v>-1.36</v>
      </c>
      <c r="Q208" s="12">
        <f t="shared" si="8"/>
        <v>13.12</v>
      </c>
      <c r="R208" s="14" t="str">
        <f t="shared" si="9"/>
        <v>13.12</v>
      </c>
      <c r="S208" s="6">
        <f t="shared" si="10"/>
        <v>0.07564649481908944</v>
      </c>
      <c r="T208" s="6">
        <f t="shared" si="11"/>
        <v>0</v>
      </c>
    </row>
    <row r="209" spans="16:20" ht="12.75">
      <c r="P209" s="12">
        <v>-1.35</v>
      </c>
      <c r="Q209" s="12">
        <f t="shared" si="8"/>
        <v>13.14</v>
      </c>
      <c r="R209" s="14" t="str">
        <f t="shared" si="9"/>
        <v>13.14</v>
      </c>
      <c r="S209" s="6">
        <f t="shared" si="10"/>
        <v>0.07667848073894387</v>
      </c>
      <c r="T209" s="6">
        <f t="shared" si="11"/>
        <v>0</v>
      </c>
    </row>
    <row r="210" spans="16:20" ht="12.75">
      <c r="P210" s="12">
        <v>-1.34</v>
      </c>
      <c r="Q210" s="12">
        <f t="shared" si="8"/>
        <v>13.16</v>
      </c>
      <c r="R210" s="14" t="str">
        <f t="shared" si="9"/>
        <v>13.16</v>
      </c>
      <c r="S210" s="6">
        <f t="shared" si="10"/>
        <v>0.0777167731690476</v>
      </c>
      <c r="T210" s="6">
        <f t="shared" si="11"/>
        <v>0</v>
      </c>
    </row>
    <row r="211" spans="16:20" ht="12.75">
      <c r="P211" s="12">
        <v>-1.33</v>
      </c>
      <c r="Q211" s="12">
        <f t="shared" si="8"/>
        <v>13.18</v>
      </c>
      <c r="R211" s="14" t="str">
        <f t="shared" si="9"/>
        <v>13.18</v>
      </c>
      <c r="S211" s="6">
        <f t="shared" si="10"/>
        <v>0.07876124845099111</v>
      </c>
      <c r="T211" s="6">
        <f t="shared" si="11"/>
        <v>0</v>
      </c>
    </row>
    <row r="212" spans="16:20" ht="12.75">
      <c r="P212" s="12">
        <v>-1.32</v>
      </c>
      <c r="Q212" s="12">
        <f t="shared" si="8"/>
        <v>13.2</v>
      </c>
      <c r="R212" s="14" t="str">
        <f t="shared" si="9"/>
        <v>13.2</v>
      </c>
      <c r="S212" s="6">
        <f t="shared" si="10"/>
        <v>0.07981177939100279</v>
      </c>
      <c r="T212" s="6">
        <f t="shared" si="11"/>
        <v>0</v>
      </c>
    </row>
    <row r="213" spans="16:20" ht="12.75">
      <c r="P213" s="12">
        <v>-1.31</v>
      </c>
      <c r="Q213" s="12">
        <f t="shared" si="8"/>
        <v>13.22</v>
      </c>
      <c r="R213" s="14" t="str">
        <f t="shared" si="9"/>
        <v>13.22</v>
      </c>
      <c r="S213" s="6">
        <f t="shared" si="10"/>
        <v>0.08086823526365179</v>
      </c>
      <c r="T213" s="6">
        <f t="shared" si="11"/>
        <v>0</v>
      </c>
    </row>
    <row r="214" spans="16:20" ht="12.75">
      <c r="P214" s="12">
        <v>-1.3</v>
      </c>
      <c r="Q214" s="12">
        <f t="shared" si="8"/>
        <v>13.24</v>
      </c>
      <c r="R214" s="14" t="str">
        <f t="shared" si="9"/>
        <v>13.24</v>
      </c>
      <c r="S214" s="6">
        <f t="shared" si="10"/>
        <v>0.08193048181737798</v>
      </c>
      <c r="T214" s="6">
        <f t="shared" si="11"/>
        <v>0</v>
      </c>
    </row>
    <row r="215" spans="16:20" ht="12.75">
      <c r="P215" s="12">
        <v>-1.29</v>
      </c>
      <c r="Q215" s="12">
        <f t="shared" si="8"/>
        <v>13.26</v>
      </c>
      <c r="R215" s="14" t="str">
        <f t="shared" si="9"/>
        <v>13.26</v>
      </c>
      <c r="S215" s="6">
        <f t="shared" si="10"/>
        <v>0.08299838128186983</v>
      </c>
      <c r="T215" s="6">
        <f t="shared" si="11"/>
        <v>0</v>
      </c>
    </row>
    <row r="216" spans="16:20" ht="12.75">
      <c r="P216" s="12">
        <v>-1.28</v>
      </c>
      <c r="Q216" s="12">
        <f t="shared" si="8"/>
        <v>13.28</v>
      </c>
      <c r="R216" s="14" t="str">
        <f t="shared" si="9"/>
        <v>13.28</v>
      </c>
      <c r="S216" s="6">
        <f t="shared" si="10"/>
        <v>0.08407179237731043</v>
      </c>
      <c r="T216" s="6">
        <f t="shared" si="11"/>
        <v>0</v>
      </c>
    </row>
    <row r="217" spans="16:20" ht="12.75">
      <c r="P217" s="12">
        <v>-1.27</v>
      </c>
      <c r="Q217" s="12">
        <f aca="true" t="shared" si="12" ref="Q217:Q280">ROUND(P217*$E$4/SQRT($E$6)+$E$5,2)</f>
        <v>13.3</v>
      </c>
      <c r="R217" s="14" t="str">
        <f aca="true" t="shared" si="13" ref="R217:R280">CONCATENATE(Q217)</f>
        <v>13.3</v>
      </c>
      <c r="S217" s="6">
        <f aca="true" t="shared" si="14" ref="S217:S280">IF(OR(Q217&lt;$G$7,Q217&gt;$I$7),0,(EXP(-0.5*P217^2))/($E$4*(1/SQRT($E$6))*SQRT(2*PI())))</f>
        <v>0.08515057032551049</v>
      </c>
      <c r="T217" s="6">
        <f aca="true" t="shared" si="15" ref="T217:T280">IF(AND(Q217&gt;=$G$7,Q217&lt;=$I$7),0,(EXP(-0.5*P217^2))/($E$4*(1/SQRT($E$6))*SQRT(2*PI())))</f>
        <v>0</v>
      </c>
    </row>
    <row r="218" spans="16:20" ht="12.75">
      <c r="P218" s="12">
        <v>-1.26</v>
      </c>
      <c r="Q218" s="12">
        <f t="shared" si="12"/>
        <v>13.32</v>
      </c>
      <c r="R218" s="14" t="str">
        <f t="shared" si="13"/>
        <v>13.32</v>
      </c>
      <c r="S218" s="6">
        <f t="shared" si="14"/>
        <v>0.08623456686294637</v>
      </c>
      <c r="T218" s="6">
        <f t="shared" si="15"/>
        <v>0</v>
      </c>
    </row>
    <row r="219" spans="16:20" ht="12.75">
      <c r="P219" s="12">
        <v>-1.25</v>
      </c>
      <c r="Q219" s="12">
        <f t="shared" si="12"/>
        <v>13.35</v>
      </c>
      <c r="R219" s="14" t="str">
        <f t="shared" si="13"/>
        <v>13.35</v>
      </c>
      <c r="S219" s="6">
        <f t="shared" si="14"/>
        <v>0.0873236302557196</v>
      </c>
      <c r="T219" s="6">
        <f t="shared" si="15"/>
        <v>0</v>
      </c>
    </row>
    <row r="220" spans="16:20" ht="12.75">
      <c r="P220" s="12">
        <v>-1.24</v>
      </c>
      <c r="Q220" s="12">
        <f t="shared" si="12"/>
        <v>13.37</v>
      </c>
      <c r="R220" s="14" t="str">
        <f t="shared" si="13"/>
        <v>13.37</v>
      </c>
      <c r="S220" s="6">
        <f t="shared" si="14"/>
        <v>0.08841760531645378</v>
      </c>
      <c r="T220" s="6">
        <f t="shared" si="15"/>
        <v>0</v>
      </c>
    </row>
    <row r="221" spans="16:20" ht="12.75">
      <c r="P221" s="12">
        <v>-1.23</v>
      </c>
      <c r="Q221" s="12">
        <f t="shared" si="12"/>
        <v>13.39</v>
      </c>
      <c r="R221" s="14" t="str">
        <f t="shared" si="13"/>
        <v>13.39</v>
      </c>
      <c r="S221" s="6">
        <f t="shared" si="14"/>
        <v>0.08951633342314315</v>
      </c>
      <c r="T221" s="6">
        <f t="shared" si="15"/>
        <v>0</v>
      </c>
    </row>
    <row r="222" spans="16:20" ht="12.75">
      <c r="P222" s="12">
        <v>-1.22</v>
      </c>
      <c r="Q222" s="12">
        <f t="shared" si="12"/>
        <v>13.41</v>
      </c>
      <c r="R222" s="14" t="str">
        <f t="shared" si="13"/>
        <v>13.41</v>
      </c>
      <c r="S222" s="6">
        <f t="shared" si="14"/>
        <v>0.09061965253996629</v>
      </c>
      <c r="T222" s="6">
        <f t="shared" si="15"/>
        <v>0</v>
      </c>
    </row>
    <row r="223" spans="16:20" ht="12.75">
      <c r="P223" s="12">
        <v>-1.21</v>
      </c>
      <c r="Q223" s="12">
        <f t="shared" si="12"/>
        <v>13.43</v>
      </c>
      <c r="R223" s="14" t="str">
        <f t="shared" si="13"/>
        <v>13.43</v>
      </c>
      <c r="S223" s="6">
        <f t="shared" si="14"/>
        <v>0.09172739724007675</v>
      </c>
      <c r="T223" s="6">
        <f t="shared" si="15"/>
        <v>0</v>
      </c>
    </row>
    <row r="224" spans="16:20" ht="12.75">
      <c r="P224" s="12">
        <v>-1.2</v>
      </c>
      <c r="Q224" s="12">
        <f t="shared" si="12"/>
        <v>13.45</v>
      </c>
      <c r="R224" s="14" t="str">
        <f t="shared" si="13"/>
        <v>13.45</v>
      </c>
      <c r="S224" s="6">
        <f t="shared" si="14"/>
        <v>0.09283939873038162</v>
      </c>
      <c r="T224" s="6">
        <f t="shared" si="15"/>
        <v>0</v>
      </c>
    </row>
    <row r="225" spans="16:20" ht="12.75">
      <c r="P225" s="12">
        <v>-1.19</v>
      </c>
      <c r="Q225" s="12">
        <f t="shared" si="12"/>
        <v>13.47</v>
      </c>
      <c r="R225" s="14" t="str">
        <f t="shared" si="13"/>
        <v>13.47</v>
      </c>
      <c r="S225" s="6">
        <f t="shared" si="14"/>
        <v>0.09395548487831752</v>
      </c>
      <c r="T225" s="6">
        <f t="shared" si="15"/>
        <v>0</v>
      </c>
    </row>
    <row r="226" spans="16:20" ht="12.75">
      <c r="P226" s="12">
        <v>-1.18</v>
      </c>
      <c r="Q226" s="12">
        <f t="shared" si="12"/>
        <v>13.49</v>
      </c>
      <c r="R226" s="14" t="str">
        <f t="shared" si="13"/>
        <v>13.49</v>
      </c>
      <c r="S226" s="6">
        <f t="shared" si="14"/>
        <v>0.09507548024063224</v>
      </c>
      <c r="T226" s="6">
        <f t="shared" si="15"/>
        <v>0</v>
      </c>
    </row>
    <row r="227" spans="16:20" ht="12.75">
      <c r="P227" s="12">
        <v>-1.17</v>
      </c>
      <c r="Q227" s="12">
        <f t="shared" si="12"/>
        <v>13.51</v>
      </c>
      <c r="R227" s="14" t="str">
        <f t="shared" si="13"/>
        <v>13.51</v>
      </c>
      <c r="S227" s="6">
        <f t="shared" si="14"/>
        <v>0.09619920609417898</v>
      </c>
      <c r="T227" s="6">
        <f t="shared" si="15"/>
        <v>0</v>
      </c>
    </row>
    <row r="228" spans="16:20" ht="12.75">
      <c r="P228" s="12">
        <v>-1.16</v>
      </c>
      <c r="Q228" s="12">
        <f t="shared" si="12"/>
        <v>13.53</v>
      </c>
      <c r="R228" s="14" t="str">
        <f t="shared" si="13"/>
        <v>13.53</v>
      </c>
      <c r="S228" s="6">
        <f t="shared" si="14"/>
        <v>0.0973264804687287</v>
      </c>
      <c r="T228" s="6">
        <f t="shared" si="15"/>
        <v>0</v>
      </c>
    </row>
    <row r="229" spans="16:20" ht="12.75">
      <c r="P229" s="12">
        <v>-1.15</v>
      </c>
      <c r="Q229" s="12">
        <f t="shared" si="12"/>
        <v>13.55</v>
      </c>
      <c r="R229" s="14" t="str">
        <f t="shared" si="13"/>
        <v>13.55</v>
      </c>
      <c r="S229" s="6">
        <f t="shared" si="14"/>
        <v>0.09845711818180537</v>
      </c>
      <c r="T229" s="6">
        <f t="shared" si="15"/>
        <v>0</v>
      </c>
    </row>
    <row r="230" spans="16:20" ht="12.75">
      <c r="P230" s="12">
        <v>-1.14</v>
      </c>
      <c r="Q230" s="12">
        <f t="shared" si="12"/>
        <v>13.58</v>
      </c>
      <c r="R230" s="14" t="str">
        <f t="shared" si="13"/>
        <v>13.58</v>
      </c>
      <c r="S230" s="6">
        <f t="shared" si="14"/>
        <v>0.09959093087554588</v>
      </c>
      <c r="T230" s="6">
        <f t="shared" si="15"/>
        <v>0</v>
      </c>
    </row>
    <row r="231" spans="16:20" ht="12.75">
      <c r="P231" s="12">
        <v>-1.13</v>
      </c>
      <c r="Q231" s="12">
        <f t="shared" si="12"/>
        <v>13.6</v>
      </c>
      <c r="R231" s="14" t="str">
        <f t="shared" si="13"/>
        <v>13.6</v>
      </c>
      <c r="S231" s="6">
        <f t="shared" si="14"/>
        <v>0.10072772705558745</v>
      </c>
      <c r="T231" s="6">
        <f t="shared" si="15"/>
        <v>0</v>
      </c>
    </row>
    <row r="232" spans="16:20" ht="12.75">
      <c r="P232" s="12">
        <v>-1.12</v>
      </c>
      <c r="Q232" s="12">
        <f t="shared" si="12"/>
        <v>13.62</v>
      </c>
      <c r="R232" s="14" t="str">
        <f t="shared" si="13"/>
        <v>13.62</v>
      </c>
      <c r="S232" s="6">
        <f t="shared" si="14"/>
        <v>0.10186731213198148</v>
      </c>
      <c r="T232" s="6">
        <f t="shared" si="15"/>
        <v>0</v>
      </c>
    </row>
    <row r="233" spans="16:20" ht="12.75">
      <c r="P233" s="12">
        <v>-1.11</v>
      </c>
      <c r="Q233" s="12">
        <f t="shared" si="12"/>
        <v>13.64</v>
      </c>
      <c r="R233" s="14" t="str">
        <f t="shared" si="13"/>
        <v>13.64</v>
      </c>
      <c r="S233" s="6">
        <f t="shared" si="14"/>
        <v>0.10300948846213347</v>
      </c>
      <c r="T233" s="6">
        <f t="shared" si="15"/>
        <v>0</v>
      </c>
    </row>
    <row r="234" spans="16:20" ht="12.75">
      <c r="P234" s="12">
        <v>-1.1</v>
      </c>
      <c r="Q234" s="12">
        <f t="shared" si="12"/>
        <v>13.66</v>
      </c>
      <c r="R234" s="14" t="str">
        <f t="shared" si="13"/>
        <v>13.66</v>
      </c>
      <c r="S234" s="6">
        <f t="shared" si="14"/>
        <v>0.10415405539576507</v>
      </c>
      <c r="T234" s="6">
        <f t="shared" si="15"/>
        <v>0</v>
      </c>
    </row>
    <row r="235" spans="16:20" ht="12.75">
      <c r="P235" s="12">
        <v>-1.09</v>
      </c>
      <c r="Q235" s="12">
        <f t="shared" si="12"/>
        <v>13.68</v>
      </c>
      <c r="R235" s="14" t="str">
        <f t="shared" si="13"/>
        <v>13.68</v>
      </c>
      <c r="S235" s="6">
        <f t="shared" si="14"/>
        <v>0.10530080932189526</v>
      </c>
      <c r="T235" s="6">
        <f t="shared" si="15"/>
        <v>0</v>
      </c>
    </row>
    <row r="236" spans="16:20" ht="12.75">
      <c r="P236" s="12">
        <v>-1.08</v>
      </c>
      <c r="Q236" s="12">
        <f t="shared" si="12"/>
        <v>13.7</v>
      </c>
      <c r="R236" s="14" t="str">
        <f t="shared" si="13"/>
        <v>13.7</v>
      </c>
      <c r="S236" s="6">
        <f t="shared" si="14"/>
        <v>0.10644954371783417</v>
      </c>
      <c r="T236" s="6">
        <f t="shared" si="15"/>
        <v>0</v>
      </c>
    </row>
    <row r="237" spans="16:20" ht="12.75">
      <c r="P237" s="12">
        <v>-1.07</v>
      </c>
      <c r="Q237" s="12">
        <f t="shared" si="12"/>
        <v>13.72</v>
      </c>
      <c r="R237" s="14" t="str">
        <f t="shared" si="13"/>
        <v>13.72</v>
      </c>
      <c r="S237" s="6">
        <f t="shared" si="14"/>
        <v>0.10760004920018237</v>
      </c>
      <c r="T237" s="6">
        <f t="shared" si="15"/>
        <v>0</v>
      </c>
    </row>
    <row r="238" spans="16:20" ht="12.75">
      <c r="P238" s="12">
        <v>-1.06</v>
      </c>
      <c r="Q238" s="12">
        <f t="shared" si="12"/>
        <v>13.74</v>
      </c>
      <c r="R238" s="14" t="str">
        <f t="shared" si="13"/>
        <v>13.74</v>
      </c>
      <c r="S238" s="6">
        <f t="shared" si="14"/>
        <v>0.10875211357782737</v>
      </c>
      <c r="T238" s="6">
        <f t="shared" si="15"/>
        <v>0</v>
      </c>
    </row>
    <row r="239" spans="16:20" ht="12.75">
      <c r="P239" s="12">
        <v>-1.05</v>
      </c>
      <c r="Q239" s="12">
        <f t="shared" si="12"/>
        <v>13.76</v>
      </c>
      <c r="R239" s="14" t="str">
        <f t="shared" si="13"/>
        <v>13.76</v>
      </c>
      <c r="S239" s="6">
        <f t="shared" si="14"/>
        <v>0.10990552190692673</v>
      </c>
      <c r="T239" s="6">
        <f t="shared" si="15"/>
        <v>0</v>
      </c>
    </row>
    <row r="240" spans="16:20" ht="12.75">
      <c r="P240" s="12">
        <v>-1.04</v>
      </c>
      <c r="Q240" s="12">
        <f t="shared" si="12"/>
        <v>13.78</v>
      </c>
      <c r="R240" s="14" t="str">
        <f t="shared" si="13"/>
        <v>13.78</v>
      </c>
      <c r="S240" s="6">
        <f t="shared" si="14"/>
        <v>0.1110600565478664</v>
      </c>
      <c r="T240" s="6">
        <f t="shared" si="15"/>
        <v>0</v>
      </c>
    </row>
    <row r="241" spans="16:20" ht="12.75">
      <c r="P241" s="12">
        <v>-1.03</v>
      </c>
      <c r="Q241" s="12">
        <f t="shared" si="12"/>
        <v>13.81</v>
      </c>
      <c r="R241" s="14" t="str">
        <f t="shared" si="13"/>
        <v>13.81</v>
      </c>
      <c r="S241" s="6">
        <f t="shared" si="14"/>
        <v>0.11221549722418069</v>
      </c>
      <c r="T241" s="6">
        <f t="shared" si="15"/>
        <v>0</v>
      </c>
    </row>
    <row r="242" spans="16:20" ht="12.75">
      <c r="P242" s="12">
        <v>-1.02</v>
      </c>
      <c r="Q242" s="12">
        <f t="shared" si="12"/>
        <v>13.83</v>
      </c>
      <c r="R242" s="14" t="str">
        <f t="shared" si="13"/>
        <v>13.83</v>
      </c>
      <c r="S242" s="6">
        <f t="shared" si="14"/>
        <v>0.11337162108341961</v>
      </c>
      <c r="T242" s="6">
        <f t="shared" si="15"/>
        <v>0</v>
      </c>
    </row>
    <row r="243" spans="16:20" ht="12.75">
      <c r="P243" s="12">
        <v>-1.01</v>
      </c>
      <c r="Q243" s="12">
        <f t="shared" si="12"/>
        <v>13.85</v>
      </c>
      <c r="R243" s="14" t="str">
        <f t="shared" si="13"/>
        <v>13.85</v>
      </c>
      <c r="S243" s="6">
        <f t="shared" si="14"/>
        <v>0.11452820275994709</v>
      </c>
      <c r="T243" s="6">
        <f t="shared" si="15"/>
        <v>0</v>
      </c>
    </row>
    <row r="244" spans="16:20" ht="12.75">
      <c r="P244" s="12">
        <v>-1</v>
      </c>
      <c r="Q244" s="12">
        <f t="shared" si="12"/>
        <v>13.87</v>
      </c>
      <c r="R244" s="14" t="str">
        <f t="shared" si="13"/>
        <v>13.87</v>
      </c>
      <c r="S244" s="6">
        <f t="shared" si="14"/>
        <v>0.11568501443965215</v>
      </c>
      <c r="T244" s="6">
        <f t="shared" si="15"/>
        <v>0</v>
      </c>
    </row>
    <row r="245" spans="16:20" ht="12.75">
      <c r="P245" s="12">
        <v>-0.99</v>
      </c>
      <c r="Q245" s="12">
        <f t="shared" si="12"/>
        <v>13.89</v>
      </c>
      <c r="R245" s="14" t="str">
        <f t="shared" si="13"/>
        <v>13.89</v>
      </c>
      <c r="S245" s="6">
        <f t="shared" si="14"/>
        <v>0.11684182592655401</v>
      </c>
      <c r="T245" s="6">
        <f t="shared" si="15"/>
        <v>0</v>
      </c>
    </row>
    <row r="246" spans="16:20" ht="12.75">
      <c r="P246" s="12">
        <v>-0.98</v>
      </c>
      <c r="Q246" s="12">
        <f t="shared" si="12"/>
        <v>13.91</v>
      </c>
      <c r="R246" s="14" t="str">
        <f t="shared" si="13"/>
        <v>13.91</v>
      </c>
      <c r="S246" s="6">
        <f t="shared" si="14"/>
        <v>0.11799840471128004</v>
      </c>
      <c r="T246" s="6">
        <f t="shared" si="15"/>
        <v>0</v>
      </c>
    </row>
    <row r="247" spans="16:20" ht="12.75">
      <c r="P247" s="12">
        <v>-0.97</v>
      </c>
      <c r="Q247" s="12">
        <f t="shared" si="12"/>
        <v>13.93</v>
      </c>
      <c r="R247" s="14" t="str">
        <f t="shared" si="13"/>
        <v>13.93</v>
      </c>
      <c r="S247" s="6">
        <f t="shared" si="14"/>
        <v>0.1191545160413944</v>
      </c>
      <c r="T247" s="6">
        <f t="shared" si="15"/>
        <v>0</v>
      </c>
    </row>
    <row r="248" spans="16:20" ht="12.75">
      <c r="P248" s="12">
        <v>-0.96</v>
      </c>
      <c r="Q248" s="12">
        <f t="shared" si="12"/>
        <v>13.95</v>
      </c>
      <c r="R248" s="14" t="str">
        <f t="shared" si="13"/>
        <v>13.95</v>
      </c>
      <c r="S248" s="6">
        <f t="shared" si="14"/>
        <v>0.12030992299355328</v>
      </c>
      <c r="T248" s="6">
        <f t="shared" si="15"/>
        <v>0</v>
      </c>
    </row>
    <row r="249" spans="16:20" ht="12.75">
      <c r="P249" s="12">
        <v>-0.95</v>
      </c>
      <c r="Q249" s="12">
        <f t="shared" si="12"/>
        <v>13.97</v>
      </c>
      <c r="R249" s="14" t="str">
        <f t="shared" si="13"/>
        <v>13.97</v>
      </c>
      <c r="S249" s="6">
        <f t="shared" si="14"/>
        <v>0.12146438654746144</v>
      </c>
      <c r="T249" s="6">
        <f t="shared" si="15"/>
        <v>0</v>
      </c>
    </row>
    <row r="250" spans="16:20" ht="12.75">
      <c r="P250" s="12">
        <v>-0.94</v>
      </c>
      <c r="Q250" s="12">
        <f t="shared" si="12"/>
        <v>13.99</v>
      </c>
      <c r="R250" s="14" t="str">
        <f t="shared" si="13"/>
        <v>13.99</v>
      </c>
      <c r="S250" s="6">
        <f t="shared" si="14"/>
        <v>0.12261766566160302</v>
      </c>
      <c r="T250" s="6">
        <f t="shared" si="15"/>
        <v>0</v>
      </c>
    </row>
    <row r="251" spans="16:20" ht="12.75">
      <c r="P251" s="12">
        <v>-0.93</v>
      </c>
      <c r="Q251" s="12">
        <f t="shared" si="12"/>
        <v>14.01</v>
      </c>
      <c r="R251" s="14" t="str">
        <f t="shared" si="13"/>
        <v>14.01</v>
      </c>
      <c r="S251" s="6">
        <f t="shared" si="14"/>
        <v>0.12376951735071831</v>
      </c>
      <c r="T251" s="6">
        <f t="shared" si="15"/>
        <v>0</v>
      </c>
    </row>
    <row r="252" spans="16:20" ht="12.75">
      <c r="P252" s="12">
        <v>-0.92</v>
      </c>
      <c r="Q252" s="12">
        <f t="shared" si="12"/>
        <v>14.04</v>
      </c>
      <c r="R252" s="14" t="str">
        <f t="shared" si="13"/>
        <v>14.04</v>
      </c>
      <c r="S252" s="6">
        <f t="shared" si="14"/>
        <v>0.12491969676499637</v>
      </c>
      <c r="T252" s="6">
        <f t="shared" si="15"/>
        <v>0</v>
      </c>
    </row>
    <row r="253" spans="16:20" ht="12.75">
      <c r="P253" s="12">
        <v>-0.91</v>
      </c>
      <c r="Q253" s="12">
        <f t="shared" si="12"/>
        <v>14.06</v>
      </c>
      <c r="R253" s="14" t="str">
        <f t="shared" si="13"/>
        <v>14.06</v>
      </c>
      <c r="S253" s="6">
        <f t="shared" si="14"/>
        <v>0.126067957270952</v>
      </c>
      <c r="T253" s="6">
        <f t="shared" si="15"/>
        <v>0</v>
      </c>
    </row>
    <row r="254" spans="16:20" ht="12.75">
      <c r="P254" s="12">
        <v>-0.9</v>
      </c>
      <c r="Q254" s="12">
        <f t="shared" si="12"/>
        <v>14.08</v>
      </c>
      <c r="R254" s="14" t="str">
        <f t="shared" si="13"/>
        <v>14.08</v>
      </c>
      <c r="S254" s="6">
        <f t="shared" si="14"/>
        <v>0.12721405053395457</v>
      </c>
      <c r="T254" s="6">
        <f t="shared" si="15"/>
        <v>0</v>
      </c>
    </row>
    <row r="255" spans="16:20" ht="12.75">
      <c r="P255" s="12">
        <v>-0.89</v>
      </c>
      <c r="Q255" s="12">
        <f t="shared" si="12"/>
        <v>14.1</v>
      </c>
      <c r="R255" s="14" t="str">
        <f t="shared" si="13"/>
        <v>14.1</v>
      </c>
      <c r="S255" s="6">
        <f t="shared" si="14"/>
        <v>0.12835772660237382</v>
      </c>
      <c r="T255" s="6">
        <f t="shared" si="15"/>
        <v>0</v>
      </c>
    </row>
    <row r="256" spans="16:20" ht="12.75">
      <c r="P256" s="12">
        <v>-0.88</v>
      </c>
      <c r="Q256" s="12">
        <f t="shared" si="12"/>
        <v>14.12</v>
      </c>
      <c r="R256" s="14" t="str">
        <f t="shared" si="13"/>
        <v>14.12</v>
      </c>
      <c r="S256" s="6">
        <f t="shared" si="14"/>
        <v>0.1294987339933068</v>
      </c>
      <c r="T256" s="6">
        <f t="shared" si="15"/>
        <v>0</v>
      </c>
    </row>
    <row r="257" spans="16:20" ht="12.75">
      <c r="P257" s="12">
        <v>-0.87</v>
      </c>
      <c r="Q257" s="12">
        <f t="shared" si="12"/>
        <v>14.14</v>
      </c>
      <c r="R257" s="14" t="str">
        <f t="shared" si="13"/>
        <v>14.14</v>
      </c>
      <c r="S257" s="6">
        <f t="shared" si="14"/>
        <v>0.1306368197798492</v>
      </c>
      <c r="T257" s="6">
        <f t="shared" si="15"/>
        <v>0</v>
      </c>
    </row>
    <row r="258" spans="16:20" ht="12.75">
      <c r="P258" s="12">
        <v>-0.86</v>
      </c>
      <c r="Q258" s="12">
        <f t="shared" si="12"/>
        <v>14.16</v>
      </c>
      <c r="R258" s="14" t="str">
        <f t="shared" si="13"/>
        <v>14.16</v>
      </c>
      <c r="S258" s="6">
        <f t="shared" si="14"/>
        <v>0.13177172967987166</v>
      </c>
      <c r="T258" s="6">
        <f t="shared" si="15"/>
        <v>0</v>
      </c>
    </row>
    <row r="259" spans="16:20" ht="12.75">
      <c r="P259" s="12">
        <v>-0.85</v>
      </c>
      <c r="Q259" s="12">
        <f t="shared" si="12"/>
        <v>14.18</v>
      </c>
      <c r="R259" s="14" t="str">
        <f t="shared" si="13"/>
        <v>14.18</v>
      </c>
      <c r="S259" s="6">
        <f t="shared" si="14"/>
        <v>0.13290320814626141</v>
      </c>
      <c r="T259" s="6">
        <f t="shared" si="15"/>
        <v>0</v>
      </c>
    </row>
    <row r="260" spans="16:20" ht="12.75">
      <c r="P260" s="12">
        <v>-0.84</v>
      </c>
      <c r="Q260" s="12">
        <f t="shared" si="12"/>
        <v>14.2</v>
      </c>
      <c r="R260" s="14" t="str">
        <f t="shared" si="13"/>
        <v>14.2</v>
      </c>
      <c r="S260" s="6">
        <f t="shared" si="14"/>
        <v>0.13403099845858757</v>
      </c>
      <c r="T260" s="6">
        <f t="shared" si="15"/>
        <v>0</v>
      </c>
    </row>
    <row r="261" spans="16:20" ht="12.75">
      <c r="P261" s="12">
        <v>-0.83</v>
      </c>
      <c r="Q261" s="12">
        <f t="shared" si="12"/>
        <v>14.22</v>
      </c>
      <c r="R261" s="14" t="str">
        <f t="shared" si="13"/>
        <v>14.22</v>
      </c>
      <c r="S261" s="6">
        <f t="shared" si="14"/>
        <v>0.1351548428161473</v>
      </c>
      <c r="T261" s="6">
        <f t="shared" si="15"/>
        <v>0</v>
      </c>
    </row>
    <row r="262" spans="16:20" ht="12.75">
      <c r="P262" s="12">
        <v>-0.82</v>
      </c>
      <c r="Q262" s="12">
        <f t="shared" si="12"/>
        <v>14.24</v>
      </c>
      <c r="R262" s="14" t="str">
        <f t="shared" si="13"/>
        <v>14.24</v>
      </c>
      <c r="S262" s="6">
        <f t="shared" si="14"/>
        <v>0.13627448243234863</v>
      </c>
      <c r="T262" s="6">
        <f t="shared" si="15"/>
        <v>0</v>
      </c>
    </row>
    <row r="263" spans="16:20" ht="12.75">
      <c r="P263" s="12">
        <v>-0.81</v>
      </c>
      <c r="Q263" s="12">
        <f t="shared" si="12"/>
        <v>14.27</v>
      </c>
      <c r="R263" s="14" t="str">
        <f t="shared" si="13"/>
        <v>14.27</v>
      </c>
      <c r="S263" s="6">
        <f t="shared" si="14"/>
        <v>0.13738965763038402</v>
      </c>
      <c r="T263" s="6">
        <f t="shared" si="15"/>
        <v>0</v>
      </c>
    </row>
    <row r="264" spans="16:20" ht="12.75">
      <c r="P264" s="12">
        <v>-0.8</v>
      </c>
      <c r="Q264" s="12">
        <f t="shared" si="12"/>
        <v>14.29</v>
      </c>
      <c r="R264" s="14" t="str">
        <f t="shared" si="13"/>
        <v>14.29</v>
      </c>
      <c r="S264" s="6">
        <f t="shared" si="14"/>
        <v>0.13850010794014886</v>
      </c>
      <c r="T264" s="6">
        <f t="shared" si="15"/>
        <v>0</v>
      </c>
    </row>
    <row r="265" spans="16:20" ht="12.75">
      <c r="P265" s="12">
        <v>-0.79</v>
      </c>
      <c r="Q265" s="12">
        <f t="shared" si="12"/>
        <v>14.31</v>
      </c>
      <c r="R265" s="14" t="str">
        <f t="shared" si="13"/>
        <v>14.31</v>
      </c>
      <c r="S265" s="6">
        <f t="shared" si="14"/>
        <v>0.13960557219635555</v>
      </c>
      <c r="T265" s="6">
        <f t="shared" si="15"/>
        <v>0</v>
      </c>
    </row>
    <row r="266" spans="16:20" ht="12.75">
      <c r="P266" s="12">
        <v>-0.78</v>
      </c>
      <c r="Q266" s="12">
        <f t="shared" si="12"/>
        <v>14.33</v>
      </c>
      <c r="R266" s="14" t="str">
        <f t="shared" si="13"/>
        <v>14.33</v>
      </c>
      <c r="S266" s="6">
        <f t="shared" si="14"/>
        <v>0.1407057886377948</v>
      </c>
      <c r="T266" s="6">
        <f t="shared" si="15"/>
        <v>0</v>
      </c>
    </row>
    <row r="267" spans="16:20" ht="12.75">
      <c r="P267" s="12">
        <v>-0.77</v>
      </c>
      <c r="Q267" s="12">
        <f t="shared" si="12"/>
        <v>14.35</v>
      </c>
      <c r="R267" s="14" t="str">
        <f t="shared" si="13"/>
        <v>14.35</v>
      </c>
      <c r="S267" s="6">
        <f t="shared" si="14"/>
        <v>0.14180049500769307</v>
      </c>
      <c r="T267" s="6">
        <f t="shared" si="15"/>
        <v>0</v>
      </c>
    </row>
    <row r="268" spans="16:20" ht="12.75">
      <c r="P268" s="12">
        <v>-0.76</v>
      </c>
      <c r="Q268" s="12">
        <f t="shared" si="12"/>
        <v>14.37</v>
      </c>
      <c r="R268" s="14" t="str">
        <f t="shared" si="13"/>
        <v>14.37</v>
      </c>
      <c r="S268" s="6">
        <f t="shared" si="14"/>
        <v>0.14288942865511522</v>
      </c>
      <c r="T268" s="6">
        <f t="shared" si="15"/>
        <v>0</v>
      </c>
    </row>
    <row r="269" spans="16:20" ht="12.75">
      <c r="P269" s="12">
        <v>-0.75</v>
      </c>
      <c r="Q269" s="12">
        <f t="shared" si="12"/>
        <v>14.39</v>
      </c>
      <c r="R269" s="14" t="str">
        <f t="shared" si="13"/>
        <v>14.39</v>
      </c>
      <c r="S269" s="6">
        <f t="shared" si="14"/>
        <v>0.14397232663735818</v>
      </c>
      <c r="T269" s="6">
        <f t="shared" si="15"/>
        <v>0</v>
      </c>
    </row>
    <row r="270" spans="16:20" ht="12.75">
      <c r="P270" s="12">
        <v>-0.74</v>
      </c>
      <c r="Q270" s="12">
        <f t="shared" si="12"/>
        <v>14.41</v>
      </c>
      <c r="R270" s="14" t="str">
        <f t="shared" si="13"/>
        <v>14.41</v>
      </c>
      <c r="S270" s="6">
        <f t="shared" si="14"/>
        <v>0.14504892582328316</v>
      </c>
      <c r="T270" s="6">
        <f t="shared" si="15"/>
        <v>0</v>
      </c>
    </row>
    <row r="271" spans="16:20" ht="12.75">
      <c r="P271" s="12">
        <v>-0.73</v>
      </c>
      <c r="Q271" s="12">
        <f t="shared" si="12"/>
        <v>14.43</v>
      </c>
      <c r="R271" s="14" t="str">
        <f t="shared" si="13"/>
        <v>14.43</v>
      </c>
      <c r="S271" s="6">
        <f t="shared" si="14"/>
        <v>0.14611896299753035</v>
      </c>
      <c r="T271" s="6">
        <f t="shared" si="15"/>
        <v>0</v>
      </c>
    </row>
    <row r="272" spans="16:20" ht="12.75">
      <c r="P272" s="12">
        <v>-0.72</v>
      </c>
      <c r="Q272" s="12">
        <f t="shared" si="12"/>
        <v>14.45</v>
      </c>
      <c r="R272" s="14" t="str">
        <f t="shared" si="13"/>
        <v>14.45</v>
      </c>
      <c r="S272" s="6">
        <f t="shared" si="14"/>
        <v>0.14718217496556074</v>
      </c>
      <c r="T272" s="6">
        <f t="shared" si="15"/>
        <v>0</v>
      </c>
    </row>
    <row r="273" spans="16:20" ht="12.75">
      <c r="P273" s="12">
        <v>-0.71</v>
      </c>
      <c r="Q273" s="12">
        <f t="shared" si="12"/>
        <v>14.47</v>
      </c>
      <c r="R273" s="14" t="str">
        <f t="shared" si="13"/>
        <v>14.47</v>
      </c>
      <c r="S273" s="6">
        <f t="shared" si="14"/>
        <v>0.14823829865946708</v>
      </c>
      <c r="T273" s="6">
        <f t="shared" si="15"/>
        <v>0</v>
      </c>
    </row>
    <row r="274" spans="16:20" ht="12.75">
      <c r="P274" s="12">
        <v>-0.7</v>
      </c>
      <c r="Q274" s="12">
        <f t="shared" si="12"/>
        <v>14.5</v>
      </c>
      <c r="R274" s="14" t="str">
        <f t="shared" si="13"/>
        <v>14.5</v>
      </c>
      <c r="S274" s="6">
        <f t="shared" si="14"/>
        <v>0.1492870712444972</v>
      </c>
      <c r="T274" s="6">
        <f t="shared" si="15"/>
        <v>0</v>
      </c>
    </row>
    <row r="275" spans="16:20" ht="12.75">
      <c r="P275" s="12">
        <v>-0.69</v>
      </c>
      <c r="Q275" s="12">
        <f t="shared" si="12"/>
        <v>14.52</v>
      </c>
      <c r="R275" s="14" t="str">
        <f t="shared" si="13"/>
        <v>14.52</v>
      </c>
      <c r="S275" s="6">
        <f t="shared" si="14"/>
        <v>0.15032823022622954</v>
      </c>
      <c r="T275" s="6">
        <f t="shared" si="15"/>
        <v>0</v>
      </c>
    </row>
    <row r="276" spans="16:20" ht="12.75">
      <c r="P276" s="12">
        <v>-0.68</v>
      </c>
      <c r="Q276" s="12">
        <f t="shared" si="12"/>
        <v>14.54</v>
      </c>
      <c r="R276" s="14" t="str">
        <f t="shared" si="13"/>
        <v>14.54</v>
      </c>
      <c r="S276" s="6">
        <f t="shared" si="14"/>
        <v>0.15136151355834174</v>
      </c>
      <c r="T276" s="6">
        <f t="shared" si="15"/>
        <v>0</v>
      </c>
    </row>
    <row r="277" spans="16:20" ht="12.75">
      <c r="P277" s="12">
        <v>-0.67</v>
      </c>
      <c r="Q277" s="12">
        <f t="shared" si="12"/>
        <v>14.56</v>
      </c>
      <c r="R277" s="14" t="str">
        <f t="shared" si="13"/>
        <v>14.56</v>
      </c>
      <c r="S277" s="6">
        <f t="shared" si="14"/>
        <v>0.15238665975091148</v>
      </c>
      <c r="T277" s="6">
        <f t="shared" si="15"/>
        <v>0</v>
      </c>
    </row>
    <row r="278" spans="16:20" ht="12.75">
      <c r="P278" s="12">
        <v>-0.66</v>
      </c>
      <c r="Q278" s="12">
        <f t="shared" si="12"/>
        <v>14.58</v>
      </c>
      <c r="R278" s="14" t="str">
        <f t="shared" si="13"/>
        <v>14.58</v>
      </c>
      <c r="S278" s="6">
        <f t="shared" si="14"/>
        <v>0.1534034079791878</v>
      </c>
      <c r="T278" s="6">
        <f t="shared" si="15"/>
        <v>0</v>
      </c>
    </row>
    <row r="279" spans="16:20" ht="12.75">
      <c r="P279" s="12">
        <v>-0.65</v>
      </c>
      <c r="Q279" s="12">
        <f t="shared" si="12"/>
        <v>14.6</v>
      </c>
      <c r="R279" s="14" t="str">
        <f t="shared" si="13"/>
        <v>14.6</v>
      </c>
      <c r="S279" s="6">
        <f t="shared" si="14"/>
        <v>0.154411498192771</v>
      </c>
      <c r="T279" s="6">
        <f t="shared" si="15"/>
        <v>0</v>
      </c>
    </row>
    <row r="280" spans="16:20" ht="12.75">
      <c r="P280" s="12">
        <v>-0.64</v>
      </c>
      <c r="Q280" s="12">
        <f t="shared" si="12"/>
        <v>14.62</v>
      </c>
      <c r="R280" s="14" t="str">
        <f t="shared" si="13"/>
        <v>14.62</v>
      </c>
      <c r="S280" s="6">
        <f t="shared" si="14"/>
        <v>0.15541067122513816</v>
      </c>
      <c r="T280" s="6">
        <f t="shared" si="15"/>
        <v>0</v>
      </c>
    </row>
    <row r="281" spans="16:20" ht="12.75">
      <c r="P281" s="12">
        <v>-0.63</v>
      </c>
      <c r="Q281" s="12">
        <f aca="true" t="shared" si="16" ref="Q281:Q344">ROUND(P281*$E$4/SQRT($E$6)+$E$5,2)</f>
        <v>14.64</v>
      </c>
      <c r="R281" s="14" t="str">
        <f aca="true" t="shared" si="17" ref="R281:R344">CONCATENATE(Q281)</f>
        <v>14.64</v>
      </c>
      <c r="S281" s="6">
        <f aca="true" t="shared" si="18" ref="S281:S344">IF(OR(Q281&lt;$G$7,Q281&gt;$I$7),0,(EXP(-0.5*P281^2))/($E$4*(1/SQRT($E$6))*SQRT(2*PI())))</f>
        <v>0.15640066890345022</v>
      </c>
      <c r="T281" s="6">
        <f aca="true" t="shared" si="19" ref="T281:T344">IF(AND(Q281&gt;=$G$7,Q281&lt;=$I$7),0,(EXP(-0.5*P281^2))/($E$4*(1/SQRT($E$6))*SQRT(2*PI())))</f>
        <v>0</v>
      </c>
    </row>
    <row r="282" spans="16:20" ht="12.75">
      <c r="P282" s="12">
        <v>-0.62</v>
      </c>
      <c r="Q282" s="12">
        <f t="shared" si="16"/>
        <v>14.66</v>
      </c>
      <c r="R282" s="14" t="str">
        <f t="shared" si="17"/>
        <v>14.66</v>
      </c>
      <c r="S282" s="6">
        <f t="shared" si="18"/>
        <v>0.15738123415857694</v>
      </c>
      <c r="T282" s="6">
        <f t="shared" si="19"/>
        <v>0</v>
      </c>
    </row>
    <row r="283" spans="16:20" ht="12.75">
      <c r="P283" s="12">
        <v>-0.61</v>
      </c>
      <c r="Q283" s="12">
        <f t="shared" si="16"/>
        <v>14.68</v>
      </c>
      <c r="R283" s="14" t="str">
        <f t="shared" si="17"/>
        <v>14.68</v>
      </c>
      <c r="S283" s="6">
        <f t="shared" si="18"/>
        <v>0.1583521111352746</v>
      </c>
      <c r="T283" s="6">
        <f t="shared" si="19"/>
        <v>0</v>
      </c>
    </row>
    <row r="284" spans="16:20" ht="12.75">
      <c r="P284" s="12">
        <v>-0.6</v>
      </c>
      <c r="Q284" s="12">
        <f t="shared" si="16"/>
        <v>14.71</v>
      </c>
      <c r="R284" s="14" t="str">
        <f t="shared" si="17"/>
        <v>14.71</v>
      </c>
      <c r="S284" s="6">
        <f t="shared" si="18"/>
        <v>0.15931304530245108</v>
      </c>
      <c r="T284" s="6">
        <f t="shared" si="19"/>
        <v>0</v>
      </c>
    </row>
    <row r="285" spans="16:20" ht="12.75">
      <c r="P285" s="12">
        <v>-0.59</v>
      </c>
      <c r="Q285" s="12">
        <f t="shared" si="16"/>
        <v>14.73</v>
      </c>
      <c r="R285" s="14" t="str">
        <f t="shared" si="17"/>
        <v>14.73</v>
      </c>
      <c r="S285" s="6">
        <f t="shared" si="18"/>
        <v>0.16026378356345286</v>
      </c>
      <c r="T285" s="6">
        <f t="shared" si="19"/>
        <v>0</v>
      </c>
    </row>
    <row r="286" spans="16:20" ht="12.75">
      <c r="P286" s="12">
        <v>-0.58</v>
      </c>
      <c r="Q286" s="12">
        <f t="shared" si="16"/>
        <v>14.75</v>
      </c>
      <c r="R286" s="14" t="str">
        <f t="shared" si="17"/>
        <v>14.75</v>
      </c>
      <c r="S286" s="6">
        <f t="shared" si="18"/>
        <v>0.16120407436630713</v>
      </c>
      <c r="T286" s="6">
        <f t="shared" si="19"/>
        <v>0</v>
      </c>
    </row>
    <row r="287" spans="16:20" ht="12.75">
      <c r="P287" s="12">
        <v>-0.57</v>
      </c>
      <c r="Q287" s="12">
        <f t="shared" si="16"/>
        <v>14.77</v>
      </c>
      <c r="R287" s="14" t="str">
        <f t="shared" si="17"/>
        <v>14.77</v>
      </c>
      <c r="S287" s="6">
        <f t="shared" si="18"/>
        <v>0.16213366781385288</v>
      </c>
      <c r="T287" s="6">
        <f t="shared" si="19"/>
        <v>0</v>
      </c>
    </row>
    <row r="288" spans="16:20" ht="12.75">
      <c r="P288" s="12">
        <v>-0.56</v>
      </c>
      <c r="Q288" s="12">
        <f t="shared" si="16"/>
        <v>14.79</v>
      </c>
      <c r="R288" s="14" t="str">
        <f t="shared" si="17"/>
        <v>14.79</v>
      </c>
      <c r="S288" s="6">
        <f t="shared" si="18"/>
        <v>0.16305231577369403</v>
      </c>
      <c r="T288" s="6">
        <f t="shared" si="19"/>
        <v>0</v>
      </c>
    </row>
    <row r="289" spans="16:20" ht="12.75">
      <c r="P289" s="12">
        <v>-0.55</v>
      </c>
      <c r="Q289" s="12">
        <f t="shared" si="16"/>
        <v>14.81</v>
      </c>
      <c r="R289" s="14" t="str">
        <f t="shared" si="17"/>
        <v>14.81</v>
      </c>
      <c r="S289" s="6">
        <f t="shared" si="18"/>
        <v>0.16395977198790698</v>
      </c>
      <c r="T289" s="6">
        <f t="shared" si="19"/>
        <v>0</v>
      </c>
    </row>
    <row r="290" spans="16:20" ht="12.75">
      <c r="P290" s="12">
        <v>-0.54</v>
      </c>
      <c r="Q290" s="12">
        <f t="shared" si="16"/>
        <v>14.83</v>
      </c>
      <c r="R290" s="14" t="str">
        <f t="shared" si="17"/>
        <v>14.83</v>
      </c>
      <c r="S290" s="6">
        <f t="shared" si="18"/>
        <v>0.16485579218243562</v>
      </c>
      <c r="T290" s="6">
        <f t="shared" si="19"/>
        <v>0</v>
      </c>
    </row>
    <row r="291" spans="16:20" ht="12.75">
      <c r="P291" s="12">
        <v>-0.53</v>
      </c>
      <c r="Q291" s="12">
        <f t="shared" si="16"/>
        <v>14.85</v>
      </c>
      <c r="R291" s="14" t="str">
        <f t="shared" si="17"/>
        <v>14.85</v>
      </c>
      <c r="S291" s="6">
        <f t="shared" si="18"/>
        <v>0.16574013417610584</v>
      </c>
      <c r="T291" s="6">
        <f t="shared" si="19"/>
        <v>0</v>
      </c>
    </row>
    <row r="292" spans="16:20" ht="12.75">
      <c r="P292" s="12">
        <v>-0.52</v>
      </c>
      <c r="Q292" s="12">
        <f t="shared" si="16"/>
        <v>14.87</v>
      </c>
      <c r="R292" s="14" t="str">
        <f t="shared" si="17"/>
        <v>14.87</v>
      </c>
      <c r="S292" s="6">
        <f t="shared" si="18"/>
        <v>0.16661255798919222</v>
      </c>
      <c r="T292" s="6">
        <f t="shared" si="19"/>
        <v>0</v>
      </c>
    </row>
    <row r="293" spans="16:20" ht="12.75">
      <c r="P293" s="12">
        <v>-0.51</v>
      </c>
      <c r="Q293" s="12">
        <f t="shared" si="16"/>
        <v>14.89</v>
      </c>
      <c r="R293" s="14" t="str">
        <f t="shared" si="17"/>
        <v>14.89</v>
      </c>
      <c r="S293" s="6">
        <f t="shared" si="18"/>
        <v>0.16747282595146884</v>
      </c>
      <c r="T293" s="6">
        <f t="shared" si="19"/>
        <v>0</v>
      </c>
    </row>
    <row r="294" spans="16:20" ht="12.75">
      <c r="P294" s="12">
        <v>-0.5</v>
      </c>
      <c r="Q294" s="12">
        <f t="shared" si="16"/>
        <v>14.91</v>
      </c>
      <c r="R294" s="14" t="str">
        <f t="shared" si="17"/>
        <v>14.91</v>
      </c>
      <c r="S294" s="6">
        <f t="shared" si="18"/>
        <v>0.16832070280967654</v>
      </c>
      <c r="T294" s="6">
        <f t="shared" si="19"/>
        <v>0</v>
      </c>
    </row>
    <row r="295" spans="16:20" ht="12.75">
      <c r="P295" s="12">
        <v>-0.49</v>
      </c>
      <c r="Q295" s="12">
        <f t="shared" si="16"/>
        <v>14.94</v>
      </c>
      <c r="R295" s="14" t="str">
        <f t="shared" si="17"/>
        <v>14.94</v>
      </c>
      <c r="S295" s="6">
        <f t="shared" si="18"/>
        <v>0.1691559558343389</v>
      </c>
      <c r="T295" s="6">
        <f t="shared" si="19"/>
        <v>0</v>
      </c>
    </row>
    <row r="296" spans="16:20" ht="12.75">
      <c r="P296" s="12">
        <v>-0.48</v>
      </c>
      <c r="Q296" s="12">
        <f t="shared" si="16"/>
        <v>14.96</v>
      </c>
      <c r="R296" s="14" t="str">
        <f t="shared" si="17"/>
        <v>14.96</v>
      </c>
      <c r="S296" s="6">
        <f t="shared" si="18"/>
        <v>0.16997835492585944</v>
      </c>
      <c r="T296" s="6">
        <f t="shared" si="19"/>
        <v>0</v>
      </c>
    </row>
    <row r="297" spans="16:20" ht="12.75">
      <c r="P297" s="12">
        <v>-0.47</v>
      </c>
      <c r="Q297" s="12">
        <f t="shared" si="16"/>
        <v>14.98</v>
      </c>
      <c r="R297" s="14" t="str">
        <f t="shared" si="17"/>
        <v>14.98</v>
      </c>
      <c r="S297" s="6">
        <f t="shared" si="18"/>
        <v>0.1707876727198325</v>
      </c>
      <c r="T297" s="6">
        <f t="shared" si="19"/>
        <v>0</v>
      </c>
    </row>
    <row r="298" spans="16:20" ht="12.75">
      <c r="P298" s="12">
        <v>-0.46</v>
      </c>
      <c r="Q298" s="12">
        <f t="shared" si="16"/>
        <v>15</v>
      </c>
      <c r="R298" s="14" t="str">
        <f t="shared" si="17"/>
        <v>15</v>
      </c>
      <c r="S298" s="6">
        <f t="shared" si="18"/>
        <v>0.1715836846915003</v>
      </c>
      <c r="T298" s="6">
        <f t="shared" si="19"/>
        <v>0</v>
      </c>
    </row>
    <row r="299" spans="16:20" ht="12.75">
      <c r="P299" s="12">
        <v>-0.45</v>
      </c>
      <c r="Q299" s="12">
        <f t="shared" si="16"/>
        <v>15.02</v>
      </c>
      <c r="R299" s="14" t="str">
        <f t="shared" si="17"/>
        <v>15.02</v>
      </c>
      <c r="S299" s="6">
        <f t="shared" si="18"/>
        <v>0.1723661692592899</v>
      </c>
      <c r="T299" s="6">
        <f t="shared" si="19"/>
        <v>0</v>
      </c>
    </row>
    <row r="300" spans="16:20" ht="12.75">
      <c r="P300" s="12">
        <v>-0.44</v>
      </c>
      <c r="Q300" s="12">
        <f t="shared" si="16"/>
        <v>15.04</v>
      </c>
      <c r="R300" s="14" t="str">
        <f t="shared" si="17"/>
        <v>15.04</v>
      </c>
      <c r="S300" s="6">
        <f t="shared" si="18"/>
        <v>0.17313490788736274</v>
      </c>
      <c r="T300" s="6">
        <f t="shared" si="19"/>
        <v>0</v>
      </c>
    </row>
    <row r="301" spans="16:20" ht="12.75">
      <c r="P301" s="12">
        <v>-0.43</v>
      </c>
      <c r="Q301" s="12">
        <f t="shared" si="16"/>
        <v>15.06</v>
      </c>
      <c r="R301" s="14" t="str">
        <f t="shared" si="17"/>
        <v>15.06</v>
      </c>
      <c r="S301" s="6">
        <f t="shared" si="18"/>
        <v>0.17388968518711065</v>
      </c>
      <c r="T301" s="6">
        <f t="shared" si="19"/>
        <v>0</v>
      </c>
    </row>
    <row r="302" spans="16:20" ht="12.75">
      <c r="P302" s="12">
        <v>-0.42</v>
      </c>
      <c r="Q302" s="12">
        <f t="shared" si="16"/>
        <v>15.08</v>
      </c>
      <c r="R302" s="14" t="str">
        <f t="shared" si="17"/>
        <v>15.08</v>
      </c>
      <c r="S302" s="6">
        <f t="shared" si="18"/>
        <v>0.17463028901753277</v>
      </c>
      <c r="T302" s="6">
        <f t="shared" si="19"/>
        <v>0</v>
      </c>
    </row>
    <row r="303" spans="16:20" ht="12.75">
      <c r="P303" s="12">
        <v>-0.41</v>
      </c>
      <c r="Q303" s="12">
        <f t="shared" si="16"/>
        <v>15.1</v>
      </c>
      <c r="R303" s="14" t="str">
        <f t="shared" si="17"/>
        <v>15.1</v>
      </c>
      <c r="S303" s="6">
        <f t="shared" si="18"/>
        <v>0.17535651058442792</v>
      </c>
      <c r="T303" s="6">
        <f t="shared" si="19"/>
        <v>0</v>
      </c>
    </row>
    <row r="304" spans="16:20" ht="12.75">
      <c r="P304" s="12">
        <v>-0.4</v>
      </c>
      <c r="Q304" s="12">
        <f t="shared" si="16"/>
        <v>15.12</v>
      </c>
      <c r="R304" s="14" t="str">
        <f t="shared" si="17"/>
        <v>15.12</v>
      </c>
      <c r="S304" s="6">
        <f t="shared" si="18"/>
        <v>0.1760681445383371</v>
      </c>
      <c r="T304" s="6">
        <f t="shared" si="19"/>
        <v>0</v>
      </c>
    </row>
    <row r="305" spans="16:20" ht="12.75">
      <c r="P305" s="12">
        <v>-0.39</v>
      </c>
      <c r="Q305" s="12">
        <f t="shared" si="16"/>
        <v>15.14</v>
      </c>
      <c r="R305" s="14" t="str">
        <f t="shared" si="17"/>
        <v>15.14</v>
      </c>
      <c r="S305" s="6">
        <f t="shared" si="18"/>
        <v>0.17676498907117308</v>
      </c>
      <c r="T305" s="6">
        <f t="shared" si="19"/>
        <v>0</v>
      </c>
    </row>
    <row r="306" spans="16:20" ht="12.75">
      <c r="P306" s="12">
        <v>-0.38</v>
      </c>
      <c r="Q306" s="12">
        <f t="shared" si="16"/>
        <v>15.17</v>
      </c>
      <c r="R306" s="14" t="str">
        <f t="shared" si="17"/>
        <v>15.17</v>
      </c>
      <c r="S306" s="6">
        <f t="shared" si="18"/>
        <v>0.17744684601147198</v>
      </c>
      <c r="T306" s="6">
        <f t="shared" si="19"/>
        <v>0</v>
      </c>
    </row>
    <row r="307" spans="16:20" ht="12.75">
      <c r="P307" s="12">
        <v>-0.37</v>
      </c>
      <c r="Q307" s="12">
        <f t="shared" si="16"/>
        <v>15.19</v>
      </c>
      <c r="R307" s="14" t="str">
        <f t="shared" si="17"/>
        <v>15.19</v>
      </c>
      <c r="S307" s="6">
        <f t="shared" si="18"/>
        <v>0.17811352091820565</v>
      </c>
      <c r="T307" s="6">
        <f t="shared" si="19"/>
        <v>0</v>
      </c>
    </row>
    <row r="308" spans="16:20" ht="12.75">
      <c r="P308" s="12">
        <v>-0.36</v>
      </c>
      <c r="Q308" s="12">
        <f t="shared" si="16"/>
        <v>15.21</v>
      </c>
      <c r="R308" s="14" t="str">
        <f t="shared" si="17"/>
        <v>15.21</v>
      </c>
      <c r="S308" s="6">
        <f t="shared" si="18"/>
        <v>0.17876482317309125</v>
      </c>
      <c r="T308" s="6">
        <f t="shared" si="19"/>
        <v>0</v>
      </c>
    </row>
    <row r="309" spans="16:20" ht="12.75">
      <c r="P309" s="12">
        <v>-0.35</v>
      </c>
      <c r="Q309" s="12">
        <f t="shared" si="16"/>
        <v>15.23</v>
      </c>
      <c r="R309" s="14" t="str">
        <f t="shared" si="17"/>
        <v>15.23</v>
      </c>
      <c r="S309" s="6">
        <f t="shared" si="18"/>
        <v>0.17940056607133775</v>
      </c>
      <c r="T309" s="6">
        <f t="shared" si="19"/>
        <v>0</v>
      </c>
    </row>
    <row r="310" spans="16:20" ht="12.75">
      <c r="P310" s="12">
        <v>-0.34</v>
      </c>
      <c r="Q310" s="12">
        <f t="shared" si="16"/>
        <v>15.25</v>
      </c>
      <c r="R310" s="14" t="str">
        <f t="shared" si="17"/>
        <v>15.25</v>
      </c>
      <c r="S310" s="6">
        <f t="shared" si="18"/>
        <v>0.18002056691076868</v>
      </c>
      <c r="T310" s="6">
        <f t="shared" si="19"/>
        <v>0</v>
      </c>
    </row>
    <row r="311" spans="16:20" ht="12.75">
      <c r="P311" s="12">
        <v>-0.33</v>
      </c>
      <c r="Q311" s="12">
        <f t="shared" si="16"/>
        <v>15.27</v>
      </c>
      <c r="R311" s="14" t="str">
        <f t="shared" si="17"/>
        <v>15.27</v>
      </c>
      <c r="S311" s="6">
        <f t="shared" si="18"/>
        <v>0.1806246470792613</v>
      </c>
      <c r="T311" s="6">
        <f t="shared" si="19"/>
        <v>0</v>
      </c>
    </row>
    <row r="312" spans="16:20" ht="12.75">
      <c r="P312" s="12">
        <v>-0.32</v>
      </c>
      <c r="Q312" s="12">
        <f t="shared" si="16"/>
        <v>15.29</v>
      </c>
      <c r="R312" s="14" t="str">
        <f t="shared" si="17"/>
        <v>15.29</v>
      </c>
      <c r="S312" s="6">
        <f t="shared" si="18"/>
        <v>0.18121263214044403</v>
      </c>
      <c r="T312" s="6">
        <f t="shared" si="19"/>
        <v>0</v>
      </c>
    </row>
    <row r="313" spans="16:20" ht="12.75">
      <c r="P313" s="12">
        <v>-0.31</v>
      </c>
      <c r="Q313" s="12">
        <f t="shared" si="16"/>
        <v>15.31</v>
      </c>
      <c r="R313" s="14" t="str">
        <f t="shared" si="17"/>
        <v>15.31</v>
      </c>
      <c r="S313" s="6">
        <f t="shared" si="18"/>
        <v>0.18178435191759473</v>
      </c>
      <c r="T313" s="6">
        <f t="shared" si="19"/>
        <v>0</v>
      </c>
    </row>
    <row r="314" spans="16:20" ht="12.75">
      <c r="P314" s="12">
        <v>-0.3</v>
      </c>
      <c r="Q314" s="12">
        <f t="shared" si="16"/>
        <v>15.33</v>
      </c>
      <c r="R314" s="14" t="str">
        <f t="shared" si="17"/>
        <v>15.33</v>
      </c>
      <c r="S314" s="6">
        <f t="shared" si="18"/>
        <v>0.18233964057568267</v>
      </c>
      <c r="T314" s="6">
        <f t="shared" si="19"/>
        <v>0</v>
      </c>
    </row>
    <row r="315" spans="16:20" ht="12.75">
      <c r="P315" s="12">
        <v>-0.29</v>
      </c>
      <c r="Q315" s="12">
        <f t="shared" si="16"/>
        <v>15.35</v>
      </c>
      <c r="R315" s="14" t="str">
        <f t="shared" si="17"/>
        <v>15.35</v>
      </c>
      <c r="S315" s="6">
        <f t="shared" si="18"/>
        <v>0.18287833670149964</v>
      </c>
      <c r="T315" s="6">
        <f t="shared" si="19"/>
        <v>0</v>
      </c>
    </row>
    <row r="316" spans="16:20" ht="12.75">
      <c r="P316" s="12">
        <v>-0.28</v>
      </c>
      <c r="Q316" s="12">
        <f t="shared" si="16"/>
        <v>15.37</v>
      </c>
      <c r="R316" s="14" t="str">
        <f t="shared" si="17"/>
        <v>15.37</v>
      </c>
      <c r="S316" s="6">
        <f t="shared" si="18"/>
        <v>0.18340028338182576</v>
      </c>
      <c r="T316" s="6">
        <f t="shared" si="19"/>
        <v>0</v>
      </c>
    </row>
    <row r="317" spans="16:20" ht="12.75">
      <c r="P317" s="12">
        <v>-0.27</v>
      </c>
      <c r="Q317" s="12">
        <f t="shared" si="16"/>
        <v>15.4</v>
      </c>
      <c r="R317" s="14" t="str">
        <f t="shared" si="17"/>
        <v>15.4</v>
      </c>
      <c r="S317" s="6">
        <f t="shared" si="18"/>
        <v>0.18390532827957673</v>
      </c>
      <c r="T317" s="6">
        <f t="shared" si="19"/>
        <v>0</v>
      </c>
    </row>
    <row r="318" spans="16:20" ht="12.75">
      <c r="P318" s="12">
        <v>-0.26</v>
      </c>
      <c r="Q318" s="12">
        <f t="shared" si="16"/>
        <v>15.42</v>
      </c>
      <c r="R318" s="14" t="str">
        <f t="shared" si="17"/>
        <v>15.42</v>
      </c>
      <c r="S318" s="6">
        <f t="shared" si="18"/>
        <v>0.18439332370788117</v>
      </c>
      <c r="T318" s="6">
        <f t="shared" si="19"/>
        <v>0</v>
      </c>
    </row>
    <row r="319" spans="16:20" ht="12.75">
      <c r="P319" s="12">
        <v>-0.25</v>
      </c>
      <c r="Q319" s="12">
        <f t="shared" si="16"/>
        <v>15.44</v>
      </c>
      <c r="R319" s="14" t="str">
        <f t="shared" si="17"/>
        <v>15.44</v>
      </c>
      <c r="S319" s="6">
        <f t="shared" si="18"/>
        <v>0.18486412670203747</v>
      </c>
      <c r="T319" s="6">
        <f t="shared" si="19"/>
        <v>0</v>
      </c>
    </row>
    <row r="320" spans="16:20" ht="12.75">
      <c r="P320" s="12">
        <v>-0.24</v>
      </c>
      <c r="Q320" s="12">
        <f t="shared" si="16"/>
        <v>15.46</v>
      </c>
      <c r="R320" s="14" t="str">
        <f t="shared" si="17"/>
        <v>15.46</v>
      </c>
      <c r="S320" s="6">
        <f t="shared" si="18"/>
        <v>0.1853175990893012</v>
      </c>
      <c r="T320" s="6">
        <f t="shared" si="19"/>
        <v>0</v>
      </c>
    </row>
    <row r="321" spans="16:20" ht="12.75">
      <c r="P321" s="12">
        <v>-0.23</v>
      </c>
      <c r="Q321" s="12">
        <f t="shared" si="16"/>
        <v>15.48</v>
      </c>
      <c r="R321" s="14" t="str">
        <f t="shared" si="17"/>
        <v>15.48</v>
      </c>
      <c r="S321" s="6">
        <f t="shared" si="18"/>
        <v>0.18575360755645526</v>
      </c>
      <c r="T321" s="6">
        <f t="shared" si="19"/>
        <v>0</v>
      </c>
    </row>
    <row r="322" spans="16:20" ht="12.75">
      <c r="P322" s="12">
        <v>-0.22</v>
      </c>
      <c r="Q322" s="12">
        <f t="shared" si="16"/>
        <v>15.5</v>
      </c>
      <c r="R322" s="14" t="str">
        <f t="shared" si="17"/>
        <v>15.5</v>
      </c>
      <c r="S322" s="6">
        <f t="shared" si="18"/>
        <v>0.18617202371511646</v>
      </c>
      <c r="T322" s="6">
        <f t="shared" si="19"/>
        <v>0</v>
      </c>
    </row>
    <row r="323" spans="16:20" ht="12.75">
      <c r="P323" s="12">
        <v>-0.21</v>
      </c>
      <c r="Q323" s="12">
        <f t="shared" si="16"/>
        <v>15.52</v>
      </c>
      <c r="R323" s="14" t="str">
        <f t="shared" si="17"/>
        <v>15.52</v>
      </c>
      <c r="S323" s="6">
        <f t="shared" si="18"/>
        <v>0.18657272416473417</v>
      </c>
      <c r="T323" s="6">
        <f t="shared" si="19"/>
        <v>0</v>
      </c>
    </row>
    <row r="324" spans="16:20" ht="12.75">
      <c r="P324" s="12">
        <v>-0.2</v>
      </c>
      <c r="Q324" s="12">
        <f t="shared" si="16"/>
        <v>15.54</v>
      </c>
      <c r="R324" s="14" t="str">
        <f t="shared" si="17"/>
        <v>15.54</v>
      </c>
      <c r="S324" s="6">
        <f t="shared" si="18"/>
        <v>0.1869555905532371</v>
      </c>
      <c r="T324" s="6">
        <f t="shared" si="19"/>
        <v>0</v>
      </c>
    </row>
    <row r="325" spans="16:20" ht="12.75">
      <c r="P325" s="12">
        <v>-0.19</v>
      </c>
      <c r="Q325" s="12">
        <f t="shared" si="16"/>
        <v>15.56</v>
      </c>
      <c r="R325" s="14" t="str">
        <f t="shared" si="17"/>
        <v>15.56</v>
      </c>
      <c r="S325" s="6">
        <f t="shared" si="18"/>
        <v>0.18732050963528718</v>
      </c>
      <c r="T325" s="6">
        <f t="shared" si="19"/>
        <v>0</v>
      </c>
    </row>
    <row r="326" spans="16:20" ht="12.75">
      <c r="P326" s="12">
        <v>-0.18</v>
      </c>
      <c r="Q326" s="12">
        <f t="shared" si="16"/>
        <v>15.58</v>
      </c>
      <c r="R326" s="14" t="str">
        <f t="shared" si="17"/>
        <v>15.58</v>
      </c>
      <c r="S326" s="6">
        <f t="shared" si="18"/>
        <v>0.1876673733280999</v>
      </c>
      <c r="T326" s="6">
        <f t="shared" si="19"/>
        <v>0</v>
      </c>
    </row>
    <row r="327" spans="16:20" ht="12.75">
      <c r="P327" s="12">
        <v>-0.17</v>
      </c>
      <c r="Q327" s="12">
        <f t="shared" si="16"/>
        <v>15.6</v>
      </c>
      <c r="R327" s="14" t="str">
        <f t="shared" si="17"/>
        <v>15.6</v>
      </c>
      <c r="S327" s="6">
        <f t="shared" si="18"/>
        <v>0.18799607876479282</v>
      </c>
      <c r="T327" s="6">
        <f t="shared" si="19"/>
        <v>0</v>
      </c>
    </row>
    <row r="328" spans="16:20" ht="12.75">
      <c r="P328" s="12">
        <v>-0.16</v>
      </c>
      <c r="Q328" s="12">
        <f t="shared" si="16"/>
        <v>15.63</v>
      </c>
      <c r="R328" s="14" t="str">
        <f t="shared" si="17"/>
        <v>15.63</v>
      </c>
      <c r="S328" s="6">
        <f t="shared" si="18"/>
        <v>0.18830652834522535</v>
      </c>
      <c r="T328" s="6">
        <f t="shared" si="19"/>
        <v>0</v>
      </c>
    </row>
    <row r="329" spans="16:20" ht="12.75">
      <c r="P329" s="12">
        <v>-0.15</v>
      </c>
      <c r="Q329" s="12">
        <f t="shared" si="16"/>
        <v>15.65</v>
      </c>
      <c r="R329" s="14" t="str">
        <f t="shared" si="17"/>
        <v>15.65</v>
      </c>
      <c r="S329" s="6">
        <f t="shared" si="18"/>
        <v>0.1885986297842946</v>
      </c>
      <c r="T329" s="6">
        <f t="shared" si="19"/>
        <v>0</v>
      </c>
    </row>
    <row r="330" spans="16:20" ht="12.75">
      <c r="P330" s="12">
        <v>-0.14</v>
      </c>
      <c r="Q330" s="12">
        <f t="shared" si="16"/>
        <v>15.67</v>
      </c>
      <c r="R330" s="14" t="str">
        <f t="shared" si="17"/>
        <v>15.67</v>
      </c>
      <c r="S330" s="6">
        <f t="shared" si="18"/>
        <v>0.18887229615765386</v>
      </c>
      <c r="T330" s="6">
        <f t="shared" si="19"/>
        <v>0</v>
      </c>
    </row>
    <row r="331" spans="16:20" ht="12.75">
      <c r="P331" s="12">
        <v>-0.13</v>
      </c>
      <c r="Q331" s="12">
        <f t="shared" si="16"/>
        <v>15.69</v>
      </c>
      <c r="R331" s="14" t="str">
        <f t="shared" si="17"/>
        <v>15.69</v>
      </c>
      <c r="S331" s="6">
        <f t="shared" si="18"/>
        <v>0.18912744594482217</v>
      </c>
      <c r="T331" s="6">
        <f t="shared" si="19"/>
        <v>0</v>
      </c>
    </row>
    <row r="332" spans="16:20" ht="12.75">
      <c r="P332" s="12">
        <v>-0.12</v>
      </c>
      <c r="Q332" s="12">
        <f t="shared" si="16"/>
        <v>15.71</v>
      </c>
      <c r="R332" s="14" t="str">
        <f t="shared" si="17"/>
        <v>15.71</v>
      </c>
      <c r="S332" s="6">
        <f t="shared" si="18"/>
        <v>0.1893640030696545</v>
      </c>
      <c r="T332" s="6">
        <f t="shared" si="19"/>
        <v>0</v>
      </c>
    </row>
    <row r="333" spans="16:20" ht="12.75">
      <c r="P333" s="12">
        <v>-0.11</v>
      </c>
      <c r="Q333" s="12">
        <f t="shared" si="16"/>
        <v>15.73</v>
      </c>
      <c r="R333" s="14" t="str">
        <f t="shared" si="17"/>
        <v>15.73</v>
      </c>
      <c r="S333" s="6">
        <f t="shared" si="18"/>
        <v>0.18958189693814526</v>
      </c>
      <c r="T333" s="6">
        <f t="shared" si="19"/>
        <v>0</v>
      </c>
    </row>
    <row r="334" spans="16:20" ht="12.75">
      <c r="P334" s="12">
        <v>-0.1</v>
      </c>
      <c r="Q334" s="12">
        <f t="shared" si="16"/>
        <v>15.75</v>
      </c>
      <c r="R334" s="14" t="str">
        <f t="shared" si="17"/>
        <v>15.75</v>
      </c>
      <c r="S334" s="6">
        <f t="shared" si="18"/>
        <v>0.18978106247353807</v>
      </c>
      <c r="T334" s="6">
        <f t="shared" si="19"/>
        <v>0</v>
      </c>
    </row>
    <row r="335" spans="16:20" ht="12.75">
      <c r="P335" s="12">
        <v>-0.09</v>
      </c>
      <c r="Q335" s="12">
        <f t="shared" si="16"/>
        <v>15.77</v>
      </c>
      <c r="R335" s="14" t="str">
        <f t="shared" si="17"/>
        <v>15.77</v>
      </c>
      <c r="S335" s="6">
        <f t="shared" si="18"/>
        <v>0.18996144014871774</v>
      </c>
      <c r="T335" s="6">
        <f t="shared" si="19"/>
        <v>0</v>
      </c>
    </row>
    <row r="336" spans="16:20" ht="12.75">
      <c r="P336" s="12">
        <v>-0.08</v>
      </c>
      <c r="Q336" s="12">
        <f t="shared" si="16"/>
        <v>15.79</v>
      </c>
      <c r="R336" s="14" t="str">
        <f t="shared" si="17"/>
        <v>15.79</v>
      </c>
      <c r="S336" s="6">
        <f t="shared" si="18"/>
        <v>0.19012297601586187</v>
      </c>
      <c r="T336" s="6">
        <f t="shared" si="19"/>
        <v>0</v>
      </c>
    </row>
    <row r="337" spans="16:20" ht="12.75">
      <c r="P337" s="12">
        <v>-0.07</v>
      </c>
      <c r="Q337" s="12">
        <f t="shared" si="16"/>
        <v>15.81</v>
      </c>
      <c r="R337" s="14" t="str">
        <f t="shared" si="17"/>
        <v>15.81</v>
      </c>
      <c r="S337" s="6">
        <f t="shared" si="18"/>
        <v>0.1902656217333313</v>
      </c>
      <c r="T337" s="6">
        <f t="shared" si="19"/>
        <v>0</v>
      </c>
    </row>
    <row r="338" spans="16:20" ht="12.75">
      <c r="P338" s="12">
        <v>-0.06</v>
      </c>
      <c r="Q338" s="12">
        <f t="shared" si="16"/>
        <v>15.83</v>
      </c>
      <c r="R338" s="14" t="str">
        <f t="shared" si="17"/>
        <v>15.83</v>
      </c>
      <c r="S338" s="6">
        <f t="shared" si="18"/>
        <v>0.1903893345897806</v>
      </c>
      <c r="T338" s="6">
        <f t="shared" si="19"/>
        <v>0</v>
      </c>
    </row>
    <row r="339" spans="16:20" ht="12.75">
      <c r="P339" s="12">
        <v>-0.05</v>
      </c>
      <c r="Q339" s="12">
        <f t="shared" si="16"/>
        <v>15.86</v>
      </c>
      <c r="R339" s="14" t="str">
        <f t="shared" si="17"/>
        <v>15.86</v>
      </c>
      <c r="S339" s="6">
        <f t="shared" si="18"/>
        <v>0.1904940775254719</v>
      </c>
      <c r="T339" s="6">
        <f t="shared" si="19"/>
        <v>0</v>
      </c>
    </row>
    <row r="340" spans="16:20" ht="12.75">
      <c r="P340" s="12">
        <v>-0.04</v>
      </c>
      <c r="Q340" s="12">
        <f t="shared" si="16"/>
        <v>15.88</v>
      </c>
      <c r="R340" s="14" t="str">
        <f t="shared" si="17"/>
        <v>15.88</v>
      </c>
      <c r="S340" s="6">
        <f t="shared" si="18"/>
        <v>0.19057981915077715</v>
      </c>
      <c r="T340" s="6">
        <f t="shared" si="19"/>
        <v>0</v>
      </c>
    </row>
    <row r="341" spans="16:20" ht="12.75">
      <c r="P341" s="12">
        <v>-0.03</v>
      </c>
      <c r="Q341" s="12">
        <f t="shared" si="16"/>
        <v>15.9</v>
      </c>
      <c r="R341" s="14" t="str">
        <f t="shared" si="17"/>
        <v>15.9</v>
      </c>
      <c r="S341" s="6">
        <f t="shared" si="18"/>
        <v>0.19064653376185584</v>
      </c>
      <c r="T341" s="6">
        <f t="shared" si="19"/>
        <v>0</v>
      </c>
    </row>
    <row r="342" spans="16:20" ht="12.75">
      <c r="P342" s="12">
        <v>-0.02</v>
      </c>
      <c r="Q342" s="12">
        <f t="shared" si="16"/>
        <v>15.92</v>
      </c>
      <c r="R342" s="14" t="str">
        <f t="shared" si="17"/>
        <v>15.92</v>
      </c>
      <c r="S342" s="6">
        <f t="shared" si="18"/>
        <v>0.190694201353497</v>
      </c>
      <c r="T342" s="6">
        <f t="shared" si="19"/>
        <v>0</v>
      </c>
    </row>
    <row r="343" spans="16:20" ht="12.75">
      <c r="P343" s="12">
        <v>-0.01</v>
      </c>
      <c r="Q343" s="12">
        <f t="shared" si="16"/>
        <v>15.94</v>
      </c>
      <c r="R343" s="14" t="str">
        <f t="shared" si="17"/>
        <v>15.94</v>
      </c>
      <c r="S343" s="6">
        <f t="shared" si="18"/>
        <v>0.19072280762911703</v>
      </c>
      <c r="T343" s="6">
        <f t="shared" si="19"/>
        <v>0</v>
      </c>
    </row>
    <row r="344" spans="16:20" ht="12.75">
      <c r="P344" s="12">
        <v>0</v>
      </c>
      <c r="Q344" s="12">
        <f t="shared" si="16"/>
        <v>15.96</v>
      </c>
      <c r="R344" s="14" t="str">
        <f t="shared" si="17"/>
        <v>15.96</v>
      </c>
      <c r="S344" s="6">
        <f t="shared" si="18"/>
        <v>0.19073234400790598</v>
      </c>
      <c r="T344" s="6">
        <f t="shared" si="19"/>
        <v>0</v>
      </c>
    </row>
    <row r="345" spans="16:20" ht="12.75">
      <c r="P345" s="12">
        <v>0.01</v>
      </c>
      <c r="Q345" s="12">
        <f aca="true" t="shared" si="20" ref="Q345:Q408">ROUND(P345*$E$4/SQRT($E$6)+$E$5,2)</f>
        <v>15.98</v>
      </c>
      <c r="R345" s="14" t="str">
        <f aca="true" t="shared" si="21" ref="R345:R408">CONCATENATE(Q345)</f>
        <v>15.98</v>
      </c>
      <c r="S345" s="6">
        <f aca="true" t="shared" si="22" ref="S345:S408">IF(OR(Q345&lt;$G$7,Q345&gt;$I$7),0,(EXP(-0.5*P345^2))/($E$4*(1/SQRT($E$6))*SQRT(2*PI())))</f>
        <v>0.19072280762911703</v>
      </c>
      <c r="T345" s="6">
        <f aca="true" t="shared" si="23" ref="T345:T408">IF(AND(Q345&gt;=$G$7,Q345&lt;=$I$7),0,(EXP(-0.5*P345^2))/($E$4*(1/SQRT($E$6))*SQRT(2*PI())))</f>
        <v>0</v>
      </c>
    </row>
    <row r="346" spans="16:20" ht="12.75">
      <c r="P346" s="12">
        <v>0.02</v>
      </c>
      <c r="Q346" s="12">
        <f t="shared" si="20"/>
        <v>16</v>
      </c>
      <c r="R346" s="14" t="str">
        <f t="shared" si="21"/>
        <v>16</v>
      </c>
      <c r="S346" s="6">
        <f t="shared" si="22"/>
        <v>0.190694201353497</v>
      </c>
      <c r="T346" s="6">
        <f t="shared" si="23"/>
        <v>0</v>
      </c>
    </row>
    <row r="347" spans="16:20" ht="12.75">
      <c r="P347" s="12">
        <v>0.03</v>
      </c>
      <c r="Q347" s="12">
        <f t="shared" si="20"/>
        <v>16.02</v>
      </c>
      <c r="R347" s="14" t="str">
        <f t="shared" si="21"/>
        <v>16.02</v>
      </c>
      <c r="S347" s="6">
        <f t="shared" si="22"/>
        <v>0.19064653376185584</v>
      </c>
      <c r="T347" s="6">
        <f t="shared" si="23"/>
        <v>0</v>
      </c>
    </row>
    <row r="348" spans="16:20" ht="12.75">
      <c r="P348" s="12">
        <v>0.04</v>
      </c>
      <c r="Q348" s="12">
        <f t="shared" si="20"/>
        <v>16.04</v>
      </c>
      <c r="R348" s="14" t="str">
        <f t="shared" si="21"/>
        <v>16.04</v>
      </c>
      <c r="S348" s="6">
        <f t="shared" si="22"/>
        <v>0.19057981915077715</v>
      </c>
      <c r="T348" s="6">
        <f t="shared" si="23"/>
        <v>0</v>
      </c>
    </row>
    <row r="349" spans="16:20" ht="12.75">
      <c r="P349" s="12">
        <v>0.05</v>
      </c>
      <c r="Q349" s="12">
        <f t="shared" si="20"/>
        <v>16.06</v>
      </c>
      <c r="R349" s="14" t="str">
        <f t="shared" si="21"/>
        <v>16.06</v>
      </c>
      <c r="S349" s="6">
        <f t="shared" si="22"/>
        <v>0.1904940775254719</v>
      </c>
      <c r="T349" s="6">
        <f t="shared" si="23"/>
        <v>0</v>
      </c>
    </row>
    <row r="350" spans="16:20" ht="12.75">
      <c r="P350" s="12">
        <v>0.06</v>
      </c>
      <c r="Q350" s="12">
        <f t="shared" si="20"/>
        <v>16.09</v>
      </c>
      <c r="R350" s="14" t="str">
        <f t="shared" si="21"/>
        <v>16.09</v>
      </c>
      <c r="S350" s="6">
        <f t="shared" si="22"/>
        <v>0.1903893345897806</v>
      </c>
      <c r="T350" s="6">
        <f t="shared" si="23"/>
        <v>0</v>
      </c>
    </row>
    <row r="351" spans="16:20" ht="12.75">
      <c r="P351" s="12">
        <v>0.07</v>
      </c>
      <c r="Q351" s="12">
        <f t="shared" si="20"/>
        <v>16.11</v>
      </c>
      <c r="R351" s="14" t="str">
        <f t="shared" si="21"/>
        <v>16.11</v>
      </c>
      <c r="S351" s="6">
        <f t="shared" si="22"/>
        <v>0.1902656217333313</v>
      </c>
      <c r="T351" s="6">
        <f t="shared" si="23"/>
        <v>0</v>
      </c>
    </row>
    <row r="352" spans="16:20" ht="12.75">
      <c r="P352" s="12">
        <v>0.08</v>
      </c>
      <c r="Q352" s="12">
        <f t="shared" si="20"/>
        <v>16.13</v>
      </c>
      <c r="R352" s="14" t="str">
        <f t="shared" si="21"/>
        <v>16.13</v>
      </c>
      <c r="S352" s="6">
        <f t="shared" si="22"/>
        <v>0.19012297601586187</v>
      </c>
      <c r="T352" s="6">
        <f t="shared" si="23"/>
        <v>0</v>
      </c>
    </row>
    <row r="353" spans="16:20" ht="12.75">
      <c r="P353" s="12">
        <v>0.09</v>
      </c>
      <c r="Q353" s="12">
        <f t="shared" si="20"/>
        <v>16.15</v>
      </c>
      <c r="R353" s="14" t="str">
        <f t="shared" si="21"/>
        <v>16.15</v>
      </c>
      <c r="S353" s="6">
        <f t="shared" si="22"/>
        <v>0.18996144014871774</v>
      </c>
      <c r="T353" s="6">
        <f t="shared" si="23"/>
        <v>0</v>
      </c>
    </row>
    <row r="354" spans="16:20" ht="12.75">
      <c r="P354" s="12">
        <v>0.1</v>
      </c>
      <c r="Q354" s="12">
        <f t="shared" si="20"/>
        <v>16.17</v>
      </c>
      <c r="R354" s="14" t="str">
        <f t="shared" si="21"/>
        <v>16.17</v>
      </c>
      <c r="S354" s="6">
        <f t="shared" si="22"/>
        <v>0.18978106247353807</v>
      </c>
      <c r="T354" s="6">
        <f t="shared" si="23"/>
        <v>0</v>
      </c>
    </row>
    <row r="355" spans="16:20" ht="12.75">
      <c r="P355" s="12">
        <v>0.11</v>
      </c>
      <c r="Q355" s="12">
        <f t="shared" si="20"/>
        <v>16.19</v>
      </c>
      <c r="R355" s="14" t="str">
        <f t="shared" si="21"/>
        <v>16.19</v>
      </c>
      <c r="S355" s="6">
        <f t="shared" si="22"/>
        <v>0.18958189693814526</v>
      </c>
      <c r="T355" s="6">
        <f t="shared" si="23"/>
        <v>0</v>
      </c>
    </row>
    <row r="356" spans="16:20" ht="12.75">
      <c r="P356" s="12">
        <v>0.12</v>
      </c>
      <c r="Q356" s="12">
        <f t="shared" si="20"/>
        <v>16.21</v>
      </c>
      <c r="R356" s="14" t="str">
        <f t="shared" si="21"/>
        <v>16.21</v>
      </c>
      <c r="S356" s="6">
        <f t="shared" si="22"/>
        <v>0.1893640030696545</v>
      </c>
      <c r="T356" s="6">
        <f t="shared" si="23"/>
        <v>0</v>
      </c>
    </row>
    <row r="357" spans="16:20" ht="12.75">
      <c r="P357" s="12">
        <v>0.13</v>
      </c>
      <c r="Q357" s="12">
        <f t="shared" si="20"/>
        <v>16.23</v>
      </c>
      <c r="R357" s="14" t="str">
        <f t="shared" si="21"/>
        <v>16.23</v>
      </c>
      <c r="S357" s="6">
        <f t="shared" si="22"/>
        <v>0.18912744594482217</v>
      </c>
      <c r="T357" s="6">
        <f t="shared" si="23"/>
        <v>0</v>
      </c>
    </row>
    <row r="358" spans="16:20" ht="12.75">
      <c r="P358" s="12">
        <v>0.14</v>
      </c>
      <c r="Q358" s="12">
        <f t="shared" si="20"/>
        <v>16.25</v>
      </c>
      <c r="R358" s="14" t="str">
        <f t="shared" si="21"/>
        <v>16.25</v>
      </c>
      <c r="S358" s="6">
        <f t="shared" si="22"/>
        <v>0.18887229615765386</v>
      </c>
      <c r="T358" s="6">
        <f t="shared" si="23"/>
        <v>0</v>
      </c>
    </row>
    <row r="359" spans="16:20" ht="12.75">
      <c r="P359" s="12">
        <v>0.15</v>
      </c>
      <c r="Q359" s="12">
        <f t="shared" si="20"/>
        <v>16.27</v>
      </c>
      <c r="R359" s="14" t="str">
        <f t="shared" si="21"/>
        <v>16.27</v>
      </c>
      <c r="S359" s="6">
        <f t="shared" si="22"/>
        <v>0.1885986297842946</v>
      </c>
      <c r="T359" s="6">
        <f t="shared" si="23"/>
        <v>0</v>
      </c>
    </row>
    <row r="360" spans="16:20" ht="12.75">
      <c r="P360" s="12">
        <v>0.16</v>
      </c>
      <c r="Q360" s="12">
        <f t="shared" si="20"/>
        <v>16.29</v>
      </c>
      <c r="R360" s="14" t="str">
        <f t="shared" si="21"/>
        <v>16.29</v>
      </c>
      <c r="S360" s="6">
        <f t="shared" si="22"/>
        <v>0.18830652834522535</v>
      </c>
      <c r="T360" s="6">
        <f t="shared" si="23"/>
        <v>0</v>
      </c>
    </row>
    <row r="361" spans="16:20" ht="12.75">
      <c r="P361" s="12">
        <v>0.17</v>
      </c>
      <c r="Q361" s="12">
        <f t="shared" si="20"/>
        <v>16.32</v>
      </c>
      <c r="R361" s="14" t="str">
        <f t="shared" si="21"/>
        <v>16.32</v>
      </c>
      <c r="S361" s="6">
        <f t="shared" si="22"/>
        <v>0.18799607876479282</v>
      </c>
      <c r="T361" s="6">
        <f t="shared" si="23"/>
        <v>0</v>
      </c>
    </row>
    <row r="362" spans="16:20" ht="12.75">
      <c r="P362" s="12">
        <v>0.18</v>
      </c>
      <c r="Q362" s="12">
        <f t="shared" si="20"/>
        <v>16.34</v>
      </c>
      <c r="R362" s="14" t="str">
        <f t="shared" si="21"/>
        <v>16.34</v>
      </c>
      <c r="S362" s="6">
        <f t="shared" si="22"/>
        <v>0.1876673733280999</v>
      </c>
      <c r="T362" s="6">
        <f t="shared" si="23"/>
        <v>0</v>
      </c>
    </row>
    <row r="363" spans="16:20" ht="12.75">
      <c r="P363" s="12">
        <v>0.19</v>
      </c>
      <c r="Q363" s="12">
        <f t="shared" si="20"/>
        <v>16.36</v>
      </c>
      <c r="R363" s="14" t="str">
        <f t="shared" si="21"/>
        <v>16.36</v>
      </c>
      <c r="S363" s="6">
        <f t="shared" si="22"/>
        <v>0.18732050963528718</v>
      </c>
      <c r="T363" s="6">
        <f t="shared" si="23"/>
        <v>0</v>
      </c>
    </row>
    <row r="364" spans="16:20" ht="12.75">
      <c r="P364" s="12">
        <v>0.2</v>
      </c>
      <c r="Q364" s="12">
        <f t="shared" si="20"/>
        <v>16.38</v>
      </c>
      <c r="R364" s="14" t="str">
        <f t="shared" si="21"/>
        <v>16.38</v>
      </c>
      <c r="S364" s="6">
        <f t="shared" si="22"/>
        <v>0.1869555905532371</v>
      </c>
      <c r="T364" s="6">
        <f t="shared" si="23"/>
        <v>0</v>
      </c>
    </row>
    <row r="365" spans="16:20" ht="12.75">
      <c r="P365" s="12">
        <v>0.21</v>
      </c>
      <c r="Q365" s="12">
        <f t="shared" si="20"/>
        <v>16.4</v>
      </c>
      <c r="R365" s="14" t="str">
        <f t="shared" si="21"/>
        <v>16.4</v>
      </c>
      <c r="S365" s="6">
        <f t="shared" si="22"/>
        <v>0.18657272416473417</v>
      </c>
      <c r="T365" s="6">
        <f t="shared" si="23"/>
        <v>0</v>
      </c>
    </row>
    <row r="366" spans="16:20" ht="12.75">
      <c r="P366" s="12">
        <v>0.22</v>
      </c>
      <c r="Q366" s="12">
        <f t="shared" si="20"/>
        <v>16.42</v>
      </c>
      <c r="R366" s="14" t="str">
        <f t="shared" si="21"/>
        <v>16.42</v>
      </c>
      <c r="S366" s="6">
        <f t="shared" si="22"/>
        <v>0.18617202371511646</v>
      </c>
      <c r="T366" s="6">
        <f t="shared" si="23"/>
        <v>0</v>
      </c>
    </row>
    <row r="367" spans="16:20" ht="12.75">
      <c r="P367" s="12">
        <v>0.23</v>
      </c>
      <c r="Q367" s="12">
        <f t="shared" si="20"/>
        <v>16.44</v>
      </c>
      <c r="R367" s="14" t="str">
        <f t="shared" si="21"/>
        <v>16.44</v>
      </c>
      <c r="S367" s="6">
        <f t="shared" si="22"/>
        <v>0.18575360755645526</v>
      </c>
      <c r="T367" s="6">
        <f t="shared" si="23"/>
        <v>0</v>
      </c>
    </row>
    <row r="368" spans="16:20" ht="12.75">
      <c r="P368" s="12">
        <v>0.24</v>
      </c>
      <c r="Q368" s="12">
        <f t="shared" si="20"/>
        <v>16.46</v>
      </c>
      <c r="R368" s="14" t="str">
        <f t="shared" si="21"/>
        <v>16.46</v>
      </c>
      <c r="S368" s="6">
        <f t="shared" si="22"/>
        <v>0.1853175990893012</v>
      </c>
      <c r="T368" s="6">
        <f t="shared" si="23"/>
        <v>0</v>
      </c>
    </row>
    <row r="369" spans="16:20" ht="12.75">
      <c r="P369" s="12">
        <v>0.25</v>
      </c>
      <c r="Q369" s="12">
        <f t="shared" si="20"/>
        <v>16.48</v>
      </c>
      <c r="R369" s="14" t="str">
        <f t="shared" si="21"/>
        <v>16.48</v>
      </c>
      <c r="S369" s="6">
        <f t="shared" si="22"/>
        <v>0.18486412670203747</v>
      </c>
      <c r="T369" s="6">
        <f t="shared" si="23"/>
        <v>0</v>
      </c>
    </row>
    <row r="370" spans="16:20" ht="12.75">
      <c r="P370" s="12">
        <v>0.26</v>
      </c>
      <c r="Q370" s="12">
        <f t="shared" si="20"/>
        <v>16.5</v>
      </c>
      <c r="R370" s="14" t="str">
        <f t="shared" si="21"/>
        <v>16.5</v>
      </c>
      <c r="S370" s="6">
        <f t="shared" si="22"/>
        <v>0.18439332370788117</v>
      </c>
      <c r="T370" s="6">
        <f t="shared" si="23"/>
        <v>0</v>
      </c>
    </row>
    <row r="371" spans="16:20" ht="12.75">
      <c r="P371" s="12">
        <v>0.27</v>
      </c>
      <c r="Q371" s="12">
        <f t="shared" si="20"/>
        <v>16.52</v>
      </c>
      <c r="R371" s="14" t="str">
        <f t="shared" si="21"/>
        <v>16.52</v>
      </c>
      <c r="S371" s="6">
        <f t="shared" si="22"/>
        <v>0.18390532827957673</v>
      </c>
      <c r="T371" s="6">
        <f t="shared" si="23"/>
        <v>0</v>
      </c>
    </row>
    <row r="372" spans="16:20" ht="12.75">
      <c r="P372" s="12">
        <v>0.28</v>
      </c>
      <c r="Q372" s="12">
        <f t="shared" si="20"/>
        <v>16.55</v>
      </c>
      <c r="R372" s="14" t="str">
        <f t="shared" si="21"/>
        <v>16.55</v>
      </c>
      <c r="S372" s="6">
        <f t="shared" si="22"/>
        <v>0.18340028338182576</v>
      </c>
      <c r="T372" s="6">
        <f t="shared" si="23"/>
        <v>0</v>
      </c>
    </row>
    <row r="373" spans="16:20" ht="12.75">
      <c r="P373" s="12">
        <v>0.29</v>
      </c>
      <c r="Q373" s="12">
        <f t="shared" si="20"/>
        <v>16.57</v>
      </c>
      <c r="R373" s="14" t="str">
        <f t="shared" si="21"/>
        <v>16.57</v>
      </c>
      <c r="S373" s="6">
        <f t="shared" si="22"/>
        <v>0.18287833670149964</v>
      </c>
      <c r="T373" s="6">
        <f t="shared" si="23"/>
        <v>0</v>
      </c>
    </row>
    <row r="374" spans="16:20" ht="12.75">
      <c r="P374" s="12">
        <v>0.3</v>
      </c>
      <c r="Q374" s="12">
        <f t="shared" si="20"/>
        <v>16.59</v>
      </c>
      <c r="R374" s="14" t="str">
        <f t="shared" si="21"/>
        <v>16.59</v>
      </c>
      <c r="S374" s="6">
        <f t="shared" si="22"/>
        <v>0.18233964057568267</v>
      </c>
      <c r="T374" s="6">
        <f t="shared" si="23"/>
        <v>0</v>
      </c>
    </row>
    <row r="375" spans="16:20" ht="12.75">
      <c r="P375" s="12">
        <v>0.31</v>
      </c>
      <c r="Q375" s="12">
        <f t="shared" si="20"/>
        <v>16.61</v>
      </c>
      <c r="R375" s="14" t="str">
        <f t="shared" si="21"/>
        <v>16.61</v>
      </c>
      <c r="S375" s="6">
        <f t="shared" si="22"/>
        <v>0.18178435191759473</v>
      </c>
      <c r="T375" s="6">
        <f t="shared" si="23"/>
        <v>0</v>
      </c>
    </row>
    <row r="376" spans="16:20" ht="12.75">
      <c r="P376" s="12">
        <v>0.32</v>
      </c>
      <c r="Q376" s="12">
        <f t="shared" si="20"/>
        <v>16.63</v>
      </c>
      <c r="R376" s="14" t="str">
        <f t="shared" si="21"/>
        <v>16.63</v>
      </c>
      <c r="S376" s="6">
        <f t="shared" si="22"/>
        <v>0.18121263214044403</v>
      </c>
      <c r="T376" s="6">
        <f t="shared" si="23"/>
        <v>0</v>
      </c>
    </row>
    <row r="377" spans="16:20" ht="12.75">
      <c r="P377" s="12">
        <v>0.33</v>
      </c>
      <c r="Q377" s="12">
        <f t="shared" si="20"/>
        <v>16.65</v>
      </c>
      <c r="R377" s="14" t="str">
        <f t="shared" si="21"/>
        <v>16.65</v>
      </c>
      <c r="S377" s="6">
        <f t="shared" si="22"/>
        <v>0.1806246470792613</v>
      </c>
      <c r="T377" s="6">
        <f t="shared" si="23"/>
        <v>0</v>
      </c>
    </row>
    <row r="378" spans="16:20" ht="12.75">
      <c r="P378" s="12">
        <v>0.34</v>
      </c>
      <c r="Q378" s="12">
        <f t="shared" si="20"/>
        <v>16.67</v>
      </c>
      <c r="R378" s="14" t="str">
        <f t="shared" si="21"/>
        <v>16.67</v>
      </c>
      <c r="S378" s="6">
        <f t="shared" si="22"/>
        <v>0.18002056691076868</v>
      </c>
      <c r="T378" s="6">
        <f t="shared" si="23"/>
        <v>0</v>
      </c>
    </row>
    <row r="379" spans="16:20" ht="12.75">
      <c r="P379" s="12">
        <v>0.35</v>
      </c>
      <c r="Q379" s="12">
        <f t="shared" si="20"/>
        <v>16.69</v>
      </c>
      <c r="R379" s="14" t="str">
        <f t="shared" si="21"/>
        <v>16.69</v>
      </c>
      <c r="S379" s="6">
        <f t="shared" si="22"/>
        <v>0.17940056607133775</v>
      </c>
      <c r="T379" s="6">
        <f t="shared" si="23"/>
        <v>0</v>
      </c>
    </row>
    <row r="380" spans="16:20" ht="12.75">
      <c r="P380" s="12">
        <v>0.36</v>
      </c>
      <c r="Q380" s="12">
        <f t="shared" si="20"/>
        <v>16.71</v>
      </c>
      <c r="R380" s="14" t="str">
        <f t="shared" si="21"/>
        <v>16.71</v>
      </c>
      <c r="S380" s="6">
        <f t="shared" si="22"/>
        <v>0.17876482317309125</v>
      </c>
      <c r="T380" s="6">
        <f t="shared" si="23"/>
        <v>0</v>
      </c>
    </row>
    <row r="381" spans="16:20" ht="12.75">
      <c r="P381" s="12">
        <v>0.37</v>
      </c>
      <c r="Q381" s="12">
        <f t="shared" si="20"/>
        <v>16.73</v>
      </c>
      <c r="R381" s="14" t="str">
        <f t="shared" si="21"/>
        <v>16.73</v>
      </c>
      <c r="S381" s="6">
        <f t="shared" si="22"/>
        <v>0.17811352091820565</v>
      </c>
      <c r="T381" s="6">
        <f t="shared" si="23"/>
        <v>0</v>
      </c>
    </row>
    <row r="382" spans="16:20" ht="12.75">
      <c r="P382" s="12">
        <v>0.38</v>
      </c>
      <c r="Q382" s="12">
        <f t="shared" si="20"/>
        <v>16.75</v>
      </c>
      <c r="R382" s="14" t="str">
        <f t="shared" si="21"/>
        <v>16.75</v>
      </c>
      <c r="S382" s="6">
        <f t="shared" si="22"/>
        <v>0.17744684601147198</v>
      </c>
      <c r="T382" s="6">
        <f t="shared" si="23"/>
        <v>0</v>
      </c>
    </row>
    <row r="383" spans="16:20" ht="12.75">
      <c r="P383" s="12">
        <v>0.39</v>
      </c>
      <c r="Q383" s="12">
        <f t="shared" si="20"/>
        <v>16.78</v>
      </c>
      <c r="R383" s="14" t="str">
        <f t="shared" si="21"/>
        <v>16.78</v>
      </c>
      <c r="S383" s="6">
        <f t="shared" si="22"/>
        <v>0.17676498907117308</v>
      </c>
      <c r="T383" s="6">
        <f t="shared" si="23"/>
        <v>0</v>
      </c>
    </row>
    <row r="384" spans="16:20" ht="12.75">
      <c r="P384" s="12">
        <v>0.4</v>
      </c>
      <c r="Q384" s="12">
        <f t="shared" si="20"/>
        <v>16.8</v>
      </c>
      <c r="R384" s="14" t="str">
        <f t="shared" si="21"/>
        <v>16.8</v>
      </c>
      <c r="S384" s="6">
        <f t="shared" si="22"/>
        <v>0.1760681445383371</v>
      </c>
      <c r="T384" s="6">
        <f t="shared" si="23"/>
        <v>0</v>
      </c>
    </row>
    <row r="385" spans="16:20" ht="12.75">
      <c r="P385" s="12">
        <v>0.41</v>
      </c>
      <c r="Q385" s="12">
        <f t="shared" si="20"/>
        <v>16.82</v>
      </c>
      <c r="R385" s="14" t="str">
        <f t="shared" si="21"/>
        <v>16.82</v>
      </c>
      <c r="S385" s="6">
        <f t="shared" si="22"/>
        <v>0.17535651058442792</v>
      </c>
      <c r="T385" s="6">
        <f t="shared" si="23"/>
        <v>0</v>
      </c>
    </row>
    <row r="386" spans="16:20" ht="12.75">
      <c r="P386" s="12">
        <v>0.42</v>
      </c>
      <c r="Q386" s="12">
        <f t="shared" si="20"/>
        <v>16.84</v>
      </c>
      <c r="R386" s="14" t="str">
        <f t="shared" si="21"/>
        <v>16.84</v>
      </c>
      <c r="S386" s="6">
        <f t="shared" si="22"/>
        <v>0.17463028901753277</v>
      </c>
      <c r="T386" s="6">
        <f t="shared" si="23"/>
        <v>0</v>
      </c>
    </row>
    <row r="387" spans="16:20" ht="12.75">
      <c r="P387" s="12">
        <v>0.43</v>
      </c>
      <c r="Q387" s="12">
        <f t="shared" si="20"/>
        <v>16.86</v>
      </c>
      <c r="R387" s="14" t="str">
        <f t="shared" si="21"/>
        <v>16.86</v>
      </c>
      <c r="S387" s="6">
        <f t="shared" si="22"/>
        <v>0.17388968518711065</v>
      </c>
      <c r="T387" s="6">
        <f t="shared" si="23"/>
        <v>0</v>
      </c>
    </row>
    <row r="388" spans="16:20" ht="12.75">
      <c r="P388" s="12">
        <v>0.44</v>
      </c>
      <c r="Q388" s="12">
        <f t="shared" si="20"/>
        <v>16.88</v>
      </c>
      <c r="R388" s="14" t="str">
        <f t="shared" si="21"/>
        <v>16.88</v>
      </c>
      <c r="S388" s="6">
        <f t="shared" si="22"/>
        <v>0.17313490788736274</v>
      </c>
      <c r="T388" s="6">
        <f t="shared" si="23"/>
        <v>0</v>
      </c>
    </row>
    <row r="389" spans="16:20" ht="12.75">
      <c r="P389" s="12">
        <v>0.45</v>
      </c>
      <c r="Q389" s="12">
        <f t="shared" si="20"/>
        <v>16.9</v>
      </c>
      <c r="R389" s="14" t="str">
        <f t="shared" si="21"/>
        <v>16.9</v>
      </c>
      <c r="S389" s="6">
        <f t="shared" si="22"/>
        <v>0.1723661692592899</v>
      </c>
      <c r="T389" s="6">
        <f t="shared" si="23"/>
        <v>0</v>
      </c>
    </row>
    <row r="390" spans="16:20" ht="12.75">
      <c r="P390" s="12">
        <v>0.46</v>
      </c>
      <c r="Q390" s="12">
        <f t="shared" si="20"/>
        <v>16.92</v>
      </c>
      <c r="R390" s="14" t="str">
        <f t="shared" si="21"/>
        <v>16.92</v>
      </c>
      <c r="S390" s="6">
        <f t="shared" si="22"/>
        <v>0.1715836846915003</v>
      </c>
      <c r="T390" s="6">
        <f t="shared" si="23"/>
        <v>0</v>
      </c>
    </row>
    <row r="391" spans="16:20" ht="12.75">
      <c r="P391" s="12">
        <v>0.47</v>
      </c>
      <c r="Q391" s="12">
        <f t="shared" si="20"/>
        <v>16.94</v>
      </c>
      <c r="R391" s="14" t="str">
        <f t="shared" si="21"/>
        <v>16.94</v>
      </c>
      <c r="S391" s="6">
        <f t="shared" si="22"/>
        <v>0.1707876727198325</v>
      </c>
      <c r="T391" s="6">
        <f t="shared" si="23"/>
        <v>0</v>
      </c>
    </row>
    <row r="392" spans="16:20" ht="12.75">
      <c r="P392" s="12">
        <v>0.48</v>
      </c>
      <c r="Q392" s="12">
        <f t="shared" si="20"/>
        <v>16.96</v>
      </c>
      <c r="R392" s="14" t="str">
        <f t="shared" si="21"/>
        <v>16.96</v>
      </c>
      <c r="S392" s="6">
        <f t="shared" si="22"/>
        <v>0.16997835492585944</v>
      </c>
      <c r="T392" s="6">
        <f t="shared" si="23"/>
        <v>0</v>
      </c>
    </row>
    <row r="393" spans="16:20" ht="12.75">
      <c r="P393" s="12">
        <v>0.49</v>
      </c>
      <c r="Q393" s="12">
        <f t="shared" si="20"/>
        <v>16.98</v>
      </c>
      <c r="R393" s="14" t="str">
        <f t="shared" si="21"/>
        <v>16.98</v>
      </c>
      <c r="S393" s="6">
        <f t="shared" si="22"/>
        <v>0.1691559558343389</v>
      </c>
      <c r="T393" s="6">
        <f t="shared" si="23"/>
        <v>0</v>
      </c>
    </row>
    <row r="394" spans="16:20" ht="12.75">
      <c r="P394" s="12">
        <v>0.5</v>
      </c>
      <c r="Q394" s="12">
        <f t="shared" si="20"/>
        <v>17.01</v>
      </c>
      <c r="R394" s="14" t="str">
        <f t="shared" si="21"/>
        <v>17.01</v>
      </c>
      <c r="S394" s="6">
        <f t="shared" si="22"/>
        <v>0.16832070280967654</v>
      </c>
      <c r="T394" s="6">
        <f t="shared" si="23"/>
        <v>0</v>
      </c>
    </row>
    <row r="395" spans="16:20" ht="12.75">
      <c r="P395" s="12">
        <v>0.51</v>
      </c>
      <c r="Q395" s="12">
        <f t="shared" si="20"/>
        <v>17.03</v>
      </c>
      <c r="R395" s="14" t="str">
        <f t="shared" si="21"/>
        <v>17.03</v>
      </c>
      <c r="S395" s="6">
        <f t="shared" si="22"/>
        <v>0.16747282595146884</v>
      </c>
      <c r="T395" s="6">
        <f t="shared" si="23"/>
        <v>0</v>
      </c>
    </row>
    <row r="396" spans="16:20" ht="12.75">
      <c r="P396" s="12">
        <v>0.52</v>
      </c>
      <c r="Q396" s="12">
        <f t="shared" si="20"/>
        <v>17.05</v>
      </c>
      <c r="R396" s="14" t="str">
        <f t="shared" si="21"/>
        <v>17.05</v>
      </c>
      <c r="S396" s="6">
        <f t="shared" si="22"/>
        <v>0.16661255798919222</v>
      </c>
      <c r="T396" s="6">
        <f t="shared" si="23"/>
        <v>0</v>
      </c>
    </row>
    <row r="397" spans="16:20" ht="12.75">
      <c r="P397" s="12">
        <v>0.53</v>
      </c>
      <c r="Q397" s="12">
        <f t="shared" si="20"/>
        <v>17.07</v>
      </c>
      <c r="R397" s="14" t="str">
        <f t="shared" si="21"/>
        <v>17.07</v>
      </c>
      <c r="S397" s="6">
        <f t="shared" si="22"/>
        <v>0.16574013417610584</v>
      </c>
      <c r="T397" s="6">
        <f t="shared" si="23"/>
        <v>0</v>
      </c>
    </row>
    <row r="398" spans="16:20" ht="12.75">
      <c r="P398" s="12">
        <v>0.54</v>
      </c>
      <c r="Q398" s="12">
        <f t="shared" si="20"/>
        <v>17.09</v>
      </c>
      <c r="R398" s="14" t="str">
        <f t="shared" si="21"/>
        <v>17.09</v>
      </c>
      <c r="S398" s="6">
        <f t="shared" si="22"/>
        <v>0.16485579218243562</v>
      </c>
      <c r="T398" s="6">
        <f t="shared" si="23"/>
        <v>0</v>
      </c>
    </row>
    <row r="399" spans="16:20" ht="12.75">
      <c r="P399" s="12">
        <v>0.55</v>
      </c>
      <c r="Q399" s="12">
        <f t="shared" si="20"/>
        <v>17.11</v>
      </c>
      <c r="R399" s="14" t="str">
        <f t="shared" si="21"/>
        <v>17.11</v>
      </c>
      <c r="S399" s="6">
        <f t="shared" si="22"/>
        <v>0.16395977198790698</v>
      </c>
      <c r="T399" s="6">
        <f t="shared" si="23"/>
        <v>0</v>
      </c>
    </row>
    <row r="400" spans="16:20" ht="12.75">
      <c r="P400" s="12">
        <v>0.56</v>
      </c>
      <c r="Q400" s="12">
        <f t="shared" si="20"/>
        <v>17.13</v>
      </c>
      <c r="R400" s="14" t="str">
        <f t="shared" si="21"/>
        <v>17.13</v>
      </c>
      <c r="S400" s="6">
        <f t="shared" si="22"/>
        <v>0.16305231577369403</v>
      </c>
      <c r="T400" s="6">
        <f t="shared" si="23"/>
        <v>0</v>
      </c>
    </row>
    <row r="401" spans="16:20" ht="12.75">
      <c r="P401" s="12">
        <v>0.57</v>
      </c>
      <c r="Q401" s="12">
        <f t="shared" si="20"/>
        <v>17.15</v>
      </c>
      <c r="R401" s="14" t="str">
        <f t="shared" si="21"/>
        <v>17.15</v>
      </c>
      <c r="S401" s="6">
        <f t="shared" si="22"/>
        <v>0.16213366781385288</v>
      </c>
      <c r="T401" s="6">
        <f t="shared" si="23"/>
        <v>0</v>
      </c>
    </row>
    <row r="402" spans="16:20" ht="12.75">
      <c r="P402" s="12">
        <v>0.58</v>
      </c>
      <c r="Q402" s="12">
        <f t="shared" si="20"/>
        <v>17.17</v>
      </c>
      <c r="R402" s="14" t="str">
        <f t="shared" si="21"/>
        <v>17.17</v>
      </c>
      <c r="S402" s="6">
        <f t="shared" si="22"/>
        <v>0.16120407436630713</v>
      </c>
      <c r="T402" s="6">
        <f t="shared" si="23"/>
        <v>0</v>
      </c>
    </row>
    <row r="403" spans="16:20" ht="12.75">
      <c r="P403" s="12">
        <v>0.59</v>
      </c>
      <c r="Q403" s="12">
        <f t="shared" si="20"/>
        <v>17.19</v>
      </c>
      <c r="R403" s="14" t="str">
        <f t="shared" si="21"/>
        <v>17.19</v>
      </c>
      <c r="S403" s="6">
        <f t="shared" si="22"/>
        <v>0.16026378356345286</v>
      </c>
      <c r="T403" s="6">
        <f t="shared" si="23"/>
        <v>0</v>
      </c>
    </row>
    <row r="404" spans="16:20" ht="12.75">
      <c r="P404" s="12">
        <v>0.6</v>
      </c>
      <c r="Q404" s="12">
        <f t="shared" si="20"/>
        <v>17.21</v>
      </c>
      <c r="R404" s="14" t="str">
        <f t="shared" si="21"/>
        <v>17.21</v>
      </c>
      <c r="S404" s="6">
        <f t="shared" si="22"/>
        <v>0.15931304530245108</v>
      </c>
      <c r="T404" s="6">
        <f t="shared" si="23"/>
        <v>0</v>
      </c>
    </row>
    <row r="405" spans="16:20" ht="12.75">
      <c r="P405" s="12">
        <v>0.61</v>
      </c>
      <c r="Q405" s="12">
        <f t="shared" si="20"/>
        <v>17.24</v>
      </c>
      <c r="R405" s="14" t="str">
        <f t="shared" si="21"/>
        <v>17.24</v>
      </c>
      <c r="S405" s="6">
        <f t="shared" si="22"/>
        <v>0.1583521111352746</v>
      </c>
      <c r="T405" s="6">
        <f t="shared" si="23"/>
        <v>0</v>
      </c>
    </row>
    <row r="406" spans="16:20" ht="12.75">
      <c r="P406" s="12">
        <v>0.62</v>
      </c>
      <c r="Q406" s="12">
        <f t="shared" si="20"/>
        <v>17.26</v>
      </c>
      <c r="R406" s="14" t="str">
        <f t="shared" si="21"/>
        <v>17.26</v>
      </c>
      <c r="S406" s="6">
        <f t="shared" si="22"/>
        <v>0.15738123415857694</v>
      </c>
      <c r="T406" s="6">
        <f t="shared" si="23"/>
        <v>0</v>
      </c>
    </row>
    <row r="407" spans="16:20" ht="12.75">
      <c r="P407" s="12">
        <v>0.63</v>
      </c>
      <c r="Q407" s="12">
        <f t="shared" si="20"/>
        <v>17.28</v>
      </c>
      <c r="R407" s="14" t="str">
        <f t="shared" si="21"/>
        <v>17.28</v>
      </c>
      <c r="S407" s="6">
        <f t="shared" si="22"/>
        <v>0.15640066890345022</v>
      </c>
      <c r="T407" s="6">
        <f t="shared" si="23"/>
        <v>0</v>
      </c>
    </row>
    <row r="408" spans="16:20" ht="12.75">
      <c r="P408" s="12">
        <v>0.64</v>
      </c>
      <c r="Q408" s="12">
        <f t="shared" si="20"/>
        <v>17.3</v>
      </c>
      <c r="R408" s="14" t="str">
        <f t="shared" si="21"/>
        <v>17.3</v>
      </c>
      <c r="S408" s="6">
        <f t="shared" si="22"/>
        <v>0.15541067122513816</v>
      </c>
      <c r="T408" s="6">
        <f t="shared" si="23"/>
        <v>0</v>
      </c>
    </row>
    <row r="409" spans="16:20" ht="12.75">
      <c r="P409" s="12">
        <v>0.65</v>
      </c>
      <c r="Q409" s="12">
        <f aca="true" t="shared" si="24" ref="Q409:Q472">ROUND(P409*$E$4/SQRT($E$6)+$E$5,2)</f>
        <v>17.32</v>
      </c>
      <c r="R409" s="14" t="str">
        <f aca="true" t="shared" si="25" ref="R409:R472">CONCATENATE(Q409)</f>
        <v>17.32</v>
      </c>
      <c r="S409" s="6">
        <f aca="true" t="shared" si="26" ref="S409:S472">IF(OR(Q409&lt;$G$7,Q409&gt;$I$7),0,(EXP(-0.5*P409^2))/($E$4*(1/SQRT($E$6))*SQRT(2*PI())))</f>
        <v>0.154411498192771</v>
      </c>
      <c r="T409" s="6">
        <f aca="true" t="shared" si="27" ref="T409:T472">IF(AND(Q409&gt;=$G$7,Q409&lt;=$I$7),0,(EXP(-0.5*P409^2))/($E$4*(1/SQRT($E$6))*SQRT(2*PI())))</f>
        <v>0</v>
      </c>
    </row>
    <row r="410" spans="16:20" ht="12.75">
      <c r="P410" s="12">
        <v>0.66</v>
      </c>
      <c r="Q410" s="12">
        <f t="shared" si="24"/>
        <v>17.34</v>
      </c>
      <c r="R410" s="14" t="str">
        <f t="shared" si="25"/>
        <v>17.34</v>
      </c>
      <c r="S410" s="6">
        <f t="shared" si="26"/>
        <v>0.1534034079791878</v>
      </c>
      <c r="T410" s="6">
        <f t="shared" si="27"/>
        <v>0</v>
      </c>
    </row>
    <row r="411" spans="16:20" ht="12.75">
      <c r="P411" s="12">
        <v>0.67</v>
      </c>
      <c r="Q411" s="12">
        <f t="shared" si="24"/>
        <v>17.36</v>
      </c>
      <c r="R411" s="14" t="str">
        <f t="shared" si="25"/>
        <v>17.36</v>
      </c>
      <c r="S411" s="6">
        <f t="shared" si="26"/>
        <v>0.15238665975091148</v>
      </c>
      <c r="T411" s="6">
        <f t="shared" si="27"/>
        <v>0</v>
      </c>
    </row>
    <row r="412" spans="16:20" ht="12.75">
      <c r="P412" s="12">
        <v>0.68</v>
      </c>
      <c r="Q412" s="12">
        <f t="shared" si="24"/>
        <v>17.38</v>
      </c>
      <c r="R412" s="14" t="str">
        <f t="shared" si="25"/>
        <v>17.38</v>
      </c>
      <c r="S412" s="6">
        <f t="shared" si="26"/>
        <v>0.15136151355834174</v>
      </c>
      <c r="T412" s="6">
        <f t="shared" si="27"/>
        <v>0</v>
      </c>
    </row>
    <row r="413" spans="16:20" ht="12.75">
      <c r="P413" s="12">
        <v>0.69</v>
      </c>
      <c r="Q413" s="12">
        <f t="shared" si="24"/>
        <v>17.4</v>
      </c>
      <c r="R413" s="14" t="str">
        <f t="shared" si="25"/>
        <v>17.4</v>
      </c>
      <c r="S413" s="6">
        <f t="shared" si="26"/>
        <v>0.15032823022622954</v>
      </c>
      <c r="T413" s="6">
        <f t="shared" si="27"/>
        <v>0</v>
      </c>
    </row>
    <row r="414" spans="16:20" ht="12.75">
      <c r="P414" s="12">
        <v>0.7</v>
      </c>
      <c r="Q414" s="12">
        <f t="shared" si="24"/>
        <v>17.42</v>
      </c>
      <c r="R414" s="14" t="str">
        <f t="shared" si="25"/>
        <v>17.42</v>
      </c>
      <c r="S414" s="6">
        <f t="shared" si="26"/>
        <v>0.1492870712444972</v>
      </c>
      <c r="T414" s="6">
        <f t="shared" si="27"/>
        <v>0</v>
      </c>
    </row>
    <row r="415" spans="16:20" ht="12.75">
      <c r="P415" s="12">
        <v>0.71</v>
      </c>
      <c r="Q415" s="12">
        <f t="shared" si="24"/>
        <v>17.45</v>
      </c>
      <c r="R415" s="14" t="str">
        <f t="shared" si="25"/>
        <v>17.45</v>
      </c>
      <c r="S415" s="6">
        <f t="shared" si="26"/>
        <v>0.14823829865946708</v>
      </c>
      <c r="T415" s="6">
        <f t="shared" si="27"/>
        <v>0</v>
      </c>
    </row>
    <row r="416" spans="16:20" ht="12.75">
      <c r="P416" s="12">
        <v>0.72</v>
      </c>
      <c r="Q416" s="12">
        <f t="shared" si="24"/>
        <v>17.47</v>
      </c>
      <c r="R416" s="14" t="str">
        <f t="shared" si="25"/>
        <v>17.47</v>
      </c>
      <c r="S416" s="6">
        <f t="shared" si="26"/>
        <v>0.14718217496556074</v>
      </c>
      <c r="T416" s="6">
        <f t="shared" si="27"/>
        <v>0</v>
      </c>
    </row>
    <row r="417" spans="16:20" ht="12.75">
      <c r="P417" s="12">
        <v>0.73</v>
      </c>
      <c r="Q417" s="12">
        <f t="shared" si="24"/>
        <v>17.49</v>
      </c>
      <c r="R417" s="14" t="str">
        <f t="shared" si="25"/>
        <v>17.49</v>
      </c>
      <c r="S417" s="6">
        <f t="shared" si="26"/>
        <v>0.14611896299753035</v>
      </c>
      <c r="T417" s="6">
        <f t="shared" si="27"/>
        <v>0</v>
      </c>
    </row>
    <row r="418" spans="16:20" ht="12.75">
      <c r="P418" s="12">
        <v>0.74</v>
      </c>
      <c r="Q418" s="12">
        <f t="shared" si="24"/>
        <v>17.51</v>
      </c>
      <c r="R418" s="14" t="str">
        <f t="shared" si="25"/>
        <v>17.51</v>
      </c>
      <c r="S418" s="6">
        <f t="shared" si="26"/>
        <v>0.14504892582328316</v>
      </c>
      <c r="T418" s="6">
        <f t="shared" si="27"/>
        <v>0</v>
      </c>
    </row>
    <row r="419" spans="16:20" ht="12.75">
      <c r="P419" s="12">
        <v>0.75</v>
      </c>
      <c r="Q419" s="12">
        <f t="shared" si="24"/>
        <v>17.53</v>
      </c>
      <c r="R419" s="14" t="str">
        <f t="shared" si="25"/>
        <v>17.53</v>
      </c>
      <c r="S419" s="6">
        <f t="shared" si="26"/>
        <v>0.14397232663735818</v>
      </c>
      <c r="T419" s="6">
        <f t="shared" si="27"/>
        <v>0</v>
      </c>
    </row>
    <row r="420" spans="16:20" ht="12.75">
      <c r="P420" s="12">
        <v>0.76</v>
      </c>
      <c r="Q420" s="12">
        <f t="shared" si="24"/>
        <v>17.55</v>
      </c>
      <c r="R420" s="14" t="str">
        <f t="shared" si="25"/>
        <v>17.55</v>
      </c>
      <c r="S420" s="6">
        <f t="shared" si="26"/>
        <v>0.14288942865511522</v>
      </c>
      <c r="T420" s="6">
        <f t="shared" si="27"/>
        <v>0</v>
      </c>
    </row>
    <row r="421" spans="16:20" ht="12.75">
      <c r="P421" s="12">
        <v>0.77</v>
      </c>
      <c r="Q421" s="12">
        <f t="shared" si="24"/>
        <v>17.57</v>
      </c>
      <c r="R421" s="14" t="str">
        <f t="shared" si="25"/>
        <v>17.57</v>
      </c>
      <c r="S421" s="6">
        <f t="shared" si="26"/>
        <v>0.14180049500769307</v>
      </c>
      <c r="T421" s="6">
        <f t="shared" si="27"/>
        <v>0</v>
      </c>
    </row>
    <row r="422" spans="16:20" ht="12.75">
      <c r="P422" s="12">
        <v>0.78</v>
      </c>
      <c r="Q422" s="12">
        <f t="shared" si="24"/>
        <v>17.59</v>
      </c>
      <c r="R422" s="14" t="str">
        <f t="shared" si="25"/>
        <v>17.59</v>
      </c>
      <c r="S422" s="6">
        <f t="shared" si="26"/>
        <v>0.1407057886377948</v>
      </c>
      <c r="T422" s="6">
        <f t="shared" si="27"/>
        <v>0</v>
      </c>
    </row>
    <row r="423" spans="16:20" ht="12.75">
      <c r="P423" s="12">
        <v>0.79</v>
      </c>
      <c r="Q423" s="12">
        <f t="shared" si="24"/>
        <v>17.61</v>
      </c>
      <c r="R423" s="14" t="str">
        <f t="shared" si="25"/>
        <v>17.61</v>
      </c>
      <c r="S423" s="6">
        <f t="shared" si="26"/>
        <v>0.13960557219635555</v>
      </c>
      <c r="T423" s="6">
        <f t="shared" si="27"/>
        <v>0</v>
      </c>
    </row>
    <row r="424" spans="16:20" ht="12.75">
      <c r="P424" s="12">
        <v>0.8</v>
      </c>
      <c r="Q424" s="12">
        <f t="shared" si="24"/>
        <v>17.63</v>
      </c>
      <c r="R424" s="14" t="str">
        <f t="shared" si="25"/>
        <v>17.63</v>
      </c>
      <c r="S424" s="6">
        <f t="shared" si="26"/>
        <v>0.13850010794014886</v>
      </c>
      <c r="T424" s="6">
        <f t="shared" si="27"/>
        <v>0</v>
      </c>
    </row>
    <row r="425" spans="16:20" ht="12.75">
      <c r="P425" s="12">
        <v>0.81</v>
      </c>
      <c r="Q425" s="12">
        <f t="shared" si="24"/>
        <v>17.65</v>
      </c>
      <c r="R425" s="14" t="str">
        <f t="shared" si="25"/>
        <v>17.65</v>
      </c>
      <c r="S425" s="6">
        <f t="shared" si="26"/>
        <v>0.13738965763038402</v>
      </c>
      <c r="T425" s="6">
        <f t="shared" si="27"/>
        <v>0</v>
      </c>
    </row>
    <row r="426" spans="16:20" ht="12.75">
      <c r="P426" s="12">
        <v>0.82</v>
      </c>
      <c r="Q426" s="12">
        <f t="shared" si="24"/>
        <v>17.68</v>
      </c>
      <c r="R426" s="14" t="str">
        <f t="shared" si="25"/>
        <v>17.68</v>
      </c>
      <c r="S426" s="6">
        <f t="shared" si="26"/>
        <v>0.13627448243234863</v>
      </c>
      <c r="T426" s="6">
        <f t="shared" si="27"/>
        <v>0</v>
      </c>
    </row>
    <row r="427" spans="16:20" ht="12.75">
      <c r="P427" s="12">
        <v>0.83</v>
      </c>
      <c r="Q427" s="12">
        <f t="shared" si="24"/>
        <v>17.7</v>
      </c>
      <c r="R427" s="14" t="str">
        <f t="shared" si="25"/>
        <v>17.7</v>
      </c>
      <c r="S427" s="6">
        <f t="shared" si="26"/>
        <v>0.1351548428161473</v>
      </c>
      <c r="T427" s="6">
        <f t="shared" si="27"/>
        <v>0</v>
      </c>
    </row>
    <row r="428" spans="16:20" ht="12.75">
      <c r="P428" s="12">
        <v>0.84</v>
      </c>
      <c r="Q428" s="12">
        <f t="shared" si="24"/>
        <v>17.72</v>
      </c>
      <c r="R428" s="14" t="str">
        <f t="shared" si="25"/>
        <v>17.72</v>
      </c>
      <c r="S428" s="6">
        <f t="shared" si="26"/>
        <v>0.13403099845858757</v>
      </c>
      <c r="T428" s="6">
        <f t="shared" si="27"/>
        <v>0</v>
      </c>
    </row>
    <row r="429" spans="16:20" ht="12.75">
      <c r="P429" s="12">
        <v>0.85</v>
      </c>
      <c r="Q429" s="12">
        <f t="shared" si="24"/>
        <v>17.74</v>
      </c>
      <c r="R429" s="14" t="str">
        <f t="shared" si="25"/>
        <v>17.74</v>
      </c>
      <c r="S429" s="6">
        <f t="shared" si="26"/>
        <v>0.13290320814626141</v>
      </c>
      <c r="T429" s="6">
        <f t="shared" si="27"/>
        <v>0</v>
      </c>
    </row>
    <row r="430" spans="16:20" ht="12.75">
      <c r="P430" s="12">
        <v>0.86</v>
      </c>
      <c r="Q430" s="12">
        <f t="shared" si="24"/>
        <v>17.76</v>
      </c>
      <c r="R430" s="14" t="str">
        <f t="shared" si="25"/>
        <v>17.76</v>
      </c>
      <c r="S430" s="6">
        <f t="shared" si="26"/>
        <v>0.13177172967987166</v>
      </c>
      <c r="T430" s="6">
        <f t="shared" si="27"/>
        <v>0</v>
      </c>
    </row>
    <row r="431" spans="16:20" ht="12.75">
      <c r="P431" s="12">
        <v>0.87</v>
      </c>
      <c r="Q431" s="12">
        <f t="shared" si="24"/>
        <v>17.78</v>
      </c>
      <c r="R431" s="14" t="str">
        <f t="shared" si="25"/>
        <v>17.78</v>
      </c>
      <c r="S431" s="6">
        <f t="shared" si="26"/>
        <v>0.1306368197798492</v>
      </c>
      <c r="T431" s="6">
        <f t="shared" si="27"/>
        <v>0</v>
      </c>
    </row>
    <row r="432" spans="16:20" ht="12.75">
      <c r="P432" s="12">
        <v>0.88</v>
      </c>
      <c r="Q432" s="12">
        <f t="shared" si="24"/>
        <v>17.8</v>
      </c>
      <c r="R432" s="14" t="str">
        <f t="shared" si="25"/>
        <v>17.8</v>
      </c>
      <c r="S432" s="6">
        <f t="shared" si="26"/>
        <v>0.1294987339933068</v>
      </c>
      <c r="T432" s="6">
        <f t="shared" si="27"/>
        <v>0</v>
      </c>
    </row>
    <row r="433" spans="16:20" ht="12.75">
      <c r="P433" s="12">
        <v>0.89</v>
      </c>
      <c r="Q433" s="12">
        <f t="shared" si="24"/>
        <v>17.82</v>
      </c>
      <c r="R433" s="14" t="str">
        <f t="shared" si="25"/>
        <v>17.82</v>
      </c>
      <c r="S433" s="6">
        <f t="shared" si="26"/>
        <v>0.12835772660237382</v>
      </c>
      <c r="T433" s="6">
        <f t="shared" si="27"/>
        <v>0</v>
      </c>
    </row>
    <row r="434" spans="16:20" ht="12.75">
      <c r="P434" s="12">
        <v>0.9</v>
      </c>
      <c r="Q434" s="12">
        <f t="shared" si="24"/>
        <v>17.84</v>
      </c>
      <c r="R434" s="14" t="str">
        <f t="shared" si="25"/>
        <v>17.84</v>
      </c>
      <c r="S434" s="6">
        <f t="shared" si="26"/>
        <v>0.12721405053395457</v>
      </c>
      <c r="T434" s="6">
        <f t="shared" si="27"/>
        <v>0</v>
      </c>
    </row>
    <row r="435" spans="16:20" ht="12.75">
      <c r="P435" s="12">
        <v>0.91</v>
      </c>
      <c r="Q435" s="12">
        <f t="shared" si="24"/>
        <v>17.86</v>
      </c>
      <c r="R435" s="14" t="str">
        <f t="shared" si="25"/>
        <v>17.86</v>
      </c>
      <c r="S435" s="6">
        <f t="shared" si="26"/>
        <v>0.126067957270952</v>
      </c>
      <c r="T435" s="6">
        <f t="shared" si="27"/>
        <v>0</v>
      </c>
    </row>
    <row r="436" spans="16:20" ht="12.75">
      <c r="P436" s="12">
        <v>0.92</v>
      </c>
      <c r="Q436" s="12">
        <f t="shared" si="24"/>
        <v>17.88</v>
      </c>
      <c r="R436" s="14" t="str">
        <f t="shared" si="25"/>
        <v>17.88</v>
      </c>
      <c r="S436" s="6">
        <f t="shared" si="26"/>
        <v>0.12491969676499637</v>
      </c>
      <c r="T436" s="6">
        <f t="shared" si="27"/>
        <v>0</v>
      </c>
    </row>
    <row r="437" spans="16:20" ht="12.75">
      <c r="P437" s="12">
        <v>0.93</v>
      </c>
      <c r="Q437" s="12">
        <f t="shared" si="24"/>
        <v>17.91</v>
      </c>
      <c r="R437" s="14" t="str">
        <f t="shared" si="25"/>
        <v>17.91</v>
      </c>
      <c r="S437" s="6">
        <f t="shared" si="26"/>
        <v>0.12376951735071831</v>
      </c>
      <c r="T437" s="6">
        <f t="shared" si="27"/>
        <v>0</v>
      </c>
    </row>
    <row r="438" spans="16:20" ht="12.75">
      <c r="P438" s="12">
        <v>0.94</v>
      </c>
      <c r="Q438" s="12">
        <f t="shared" si="24"/>
        <v>17.93</v>
      </c>
      <c r="R438" s="14" t="str">
        <f t="shared" si="25"/>
        <v>17.93</v>
      </c>
      <c r="S438" s="6">
        <f t="shared" si="26"/>
        <v>0.12261766566160302</v>
      </c>
      <c r="T438" s="6">
        <f t="shared" si="27"/>
        <v>0</v>
      </c>
    </row>
    <row r="439" spans="16:20" ht="12.75">
      <c r="P439" s="12">
        <v>0.95</v>
      </c>
      <c r="Q439" s="12">
        <f t="shared" si="24"/>
        <v>17.95</v>
      </c>
      <c r="R439" s="14" t="str">
        <f t="shared" si="25"/>
        <v>17.95</v>
      </c>
      <c r="S439" s="6">
        <f t="shared" si="26"/>
        <v>0.12146438654746144</v>
      </c>
      <c r="T439" s="6">
        <f t="shared" si="27"/>
        <v>0</v>
      </c>
    </row>
    <row r="440" spans="16:20" ht="12.75">
      <c r="P440" s="12">
        <v>0.96</v>
      </c>
      <c r="Q440" s="12">
        <f t="shared" si="24"/>
        <v>17.97</v>
      </c>
      <c r="R440" s="14" t="str">
        <f t="shared" si="25"/>
        <v>17.97</v>
      </c>
      <c r="S440" s="6">
        <f t="shared" si="26"/>
        <v>0.12030992299355328</v>
      </c>
      <c r="T440" s="6">
        <f t="shared" si="27"/>
        <v>0</v>
      </c>
    </row>
    <row r="441" spans="16:20" ht="12.75">
      <c r="P441" s="12">
        <v>0.97</v>
      </c>
      <c r="Q441" s="12">
        <f t="shared" si="24"/>
        <v>17.99</v>
      </c>
      <c r="R441" s="14" t="str">
        <f t="shared" si="25"/>
        <v>17.99</v>
      </c>
      <c r="S441" s="6">
        <f t="shared" si="26"/>
        <v>0.1191545160413944</v>
      </c>
      <c r="T441" s="6">
        <f t="shared" si="27"/>
        <v>0</v>
      </c>
    </row>
    <row r="442" spans="16:20" ht="12.75">
      <c r="P442" s="12">
        <v>0.98</v>
      </c>
      <c r="Q442" s="12">
        <f t="shared" si="24"/>
        <v>18.01</v>
      </c>
      <c r="R442" s="14" t="str">
        <f t="shared" si="25"/>
        <v>18.01</v>
      </c>
      <c r="S442" s="6">
        <f t="shared" si="26"/>
        <v>0.11799840471128004</v>
      </c>
      <c r="T442" s="6">
        <f t="shared" si="27"/>
        <v>0</v>
      </c>
    </row>
    <row r="443" spans="16:20" ht="12.75">
      <c r="P443" s="12">
        <v>0.99</v>
      </c>
      <c r="Q443" s="12">
        <f t="shared" si="24"/>
        <v>18.03</v>
      </c>
      <c r="R443" s="14" t="str">
        <f t="shared" si="25"/>
        <v>18.03</v>
      </c>
      <c r="S443" s="6">
        <f t="shared" si="26"/>
        <v>0.11684182592655401</v>
      </c>
      <c r="T443" s="6">
        <f t="shared" si="27"/>
        <v>0</v>
      </c>
    </row>
    <row r="444" spans="16:20" ht="12.75">
      <c r="P444" s="12">
        <v>1</v>
      </c>
      <c r="Q444" s="12">
        <f t="shared" si="24"/>
        <v>18.05</v>
      </c>
      <c r="R444" s="14" t="str">
        <f t="shared" si="25"/>
        <v>18.05</v>
      </c>
      <c r="S444" s="6">
        <f t="shared" si="26"/>
        <v>0.11568501443965215</v>
      </c>
      <c r="T444" s="6">
        <f t="shared" si="27"/>
        <v>0</v>
      </c>
    </row>
    <row r="445" spans="16:20" ht="12.75">
      <c r="P445" s="12">
        <v>1.01</v>
      </c>
      <c r="Q445" s="12">
        <f t="shared" si="24"/>
        <v>18.07</v>
      </c>
      <c r="R445" s="14" t="str">
        <f t="shared" si="25"/>
        <v>18.07</v>
      </c>
      <c r="S445" s="6">
        <f t="shared" si="26"/>
        <v>0.11452820275994709</v>
      </c>
      <c r="T445" s="6">
        <f t="shared" si="27"/>
        <v>0</v>
      </c>
    </row>
    <row r="446" spans="16:20" ht="12.75">
      <c r="P446" s="12">
        <v>1.02</v>
      </c>
      <c r="Q446" s="12">
        <f t="shared" si="24"/>
        <v>18.09</v>
      </c>
      <c r="R446" s="14" t="str">
        <f t="shared" si="25"/>
        <v>18.09</v>
      </c>
      <c r="S446" s="6">
        <f t="shared" si="26"/>
        <v>0.11337162108341961</v>
      </c>
      <c r="T446" s="6">
        <f t="shared" si="27"/>
        <v>0</v>
      </c>
    </row>
    <row r="447" spans="16:20" ht="12.75">
      <c r="P447" s="12">
        <v>1.03</v>
      </c>
      <c r="Q447" s="12">
        <f t="shared" si="24"/>
        <v>18.11</v>
      </c>
      <c r="R447" s="14" t="str">
        <f t="shared" si="25"/>
        <v>18.11</v>
      </c>
      <c r="S447" s="6">
        <f t="shared" si="26"/>
        <v>0.11221549722418069</v>
      </c>
      <c r="T447" s="6">
        <f t="shared" si="27"/>
        <v>0</v>
      </c>
    </row>
    <row r="448" spans="16:20" ht="12.75">
      <c r="P448" s="12">
        <v>1.04</v>
      </c>
      <c r="Q448" s="12">
        <f t="shared" si="24"/>
        <v>18.14</v>
      </c>
      <c r="R448" s="14" t="str">
        <f t="shared" si="25"/>
        <v>18.14</v>
      </c>
      <c r="S448" s="6">
        <f t="shared" si="26"/>
        <v>0.1110600565478664</v>
      </c>
      <c r="T448" s="6">
        <f t="shared" si="27"/>
        <v>0</v>
      </c>
    </row>
    <row r="449" spans="16:20" ht="12.75">
      <c r="P449" s="12">
        <v>1.05</v>
      </c>
      <c r="Q449" s="12">
        <f t="shared" si="24"/>
        <v>18.16</v>
      </c>
      <c r="R449" s="14" t="str">
        <f t="shared" si="25"/>
        <v>18.16</v>
      </c>
      <c r="S449" s="6">
        <f t="shared" si="26"/>
        <v>0.10990552190692673</v>
      </c>
      <c r="T449" s="6">
        <f t="shared" si="27"/>
        <v>0</v>
      </c>
    </row>
    <row r="450" spans="16:20" ht="12.75">
      <c r="P450" s="12">
        <v>1.06</v>
      </c>
      <c r="Q450" s="12">
        <f t="shared" si="24"/>
        <v>18.18</v>
      </c>
      <c r="R450" s="14" t="str">
        <f t="shared" si="25"/>
        <v>18.18</v>
      </c>
      <c r="S450" s="6">
        <f t="shared" si="26"/>
        <v>0.10875211357782737</v>
      </c>
      <c r="T450" s="6">
        <f t="shared" si="27"/>
        <v>0</v>
      </c>
    </row>
    <row r="451" spans="16:20" ht="12.75">
      <c r="P451" s="12">
        <v>1.07</v>
      </c>
      <c r="Q451" s="12">
        <f t="shared" si="24"/>
        <v>18.2</v>
      </c>
      <c r="R451" s="14" t="str">
        <f t="shared" si="25"/>
        <v>18.2</v>
      </c>
      <c r="S451" s="6">
        <f t="shared" si="26"/>
        <v>0.10760004920018237</v>
      </c>
      <c r="T451" s="6">
        <f t="shared" si="27"/>
        <v>0</v>
      </c>
    </row>
    <row r="452" spans="16:20" ht="12.75">
      <c r="P452" s="12">
        <v>1.08</v>
      </c>
      <c r="Q452" s="12">
        <f t="shared" si="24"/>
        <v>18.22</v>
      </c>
      <c r="R452" s="14" t="str">
        <f t="shared" si="25"/>
        <v>18.22</v>
      </c>
      <c r="S452" s="6">
        <f t="shared" si="26"/>
        <v>0.10644954371783417</v>
      </c>
      <c r="T452" s="6">
        <f t="shared" si="27"/>
        <v>0</v>
      </c>
    </row>
    <row r="453" spans="16:20" ht="12.75">
      <c r="P453" s="12">
        <v>1.09</v>
      </c>
      <c r="Q453" s="12">
        <f t="shared" si="24"/>
        <v>18.24</v>
      </c>
      <c r="R453" s="14" t="str">
        <f t="shared" si="25"/>
        <v>18.24</v>
      </c>
      <c r="S453" s="6">
        <f t="shared" si="26"/>
        <v>0.10530080932189526</v>
      </c>
      <c r="T453" s="6">
        <f t="shared" si="27"/>
        <v>0</v>
      </c>
    </row>
    <row r="454" spans="16:20" ht="12.75">
      <c r="P454" s="12">
        <v>1.1</v>
      </c>
      <c r="Q454" s="12">
        <f t="shared" si="24"/>
        <v>18.26</v>
      </c>
      <c r="R454" s="14" t="str">
        <f t="shared" si="25"/>
        <v>18.26</v>
      </c>
      <c r="S454" s="6">
        <f t="shared" si="26"/>
        <v>0.10415405539576507</v>
      </c>
      <c r="T454" s="6">
        <f t="shared" si="27"/>
        <v>0</v>
      </c>
    </row>
    <row r="455" spans="16:20" ht="12.75">
      <c r="P455" s="12">
        <v>1.11</v>
      </c>
      <c r="Q455" s="12">
        <f t="shared" si="24"/>
        <v>18.28</v>
      </c>
      <c r="R455" s="14" t="str">
        <f t="shared" si="25"/>
        <v>18.28</v>
      </c>
      <c r="S455" s="6">
        <f t="shared" si="26"/>
        <v>0.10300948846213347</v>
      </c>
      <c r="T455" s="6">
        <f t="shared" si="27"/>
        <v>0</v>
      </c>
    </row>
    <row r="456" spans="16:20" ht="12.75">
      <c r="P456" s="12">
        <v>1.12</v>
      </c>
      <c r="Q456" s="12">
        <f t="shared" si="24"/>
        <v>18.3</v>
      </c>
      <c r="R456" s="14" t="str">
        <f t="shared" si="25"/>
        <v>18.3</v>
      </c>
      <c r="S456" s="6">
        <f t="shared" si="26"/>
        <v>0.10186731213198148</v>
      </c>
      <c r="T456" s="6">
        <f t="shared" si="27"/>
        <v>0</v>
      </c>
    </row>
    <row r="457" spans="16:20" ht="12.75">
      <c r="P457" s="12">
        <v>1.13</v>
      </c>
      <c r="Q457" s="12">
        <f t="shared" si="24"/>
        <v>18.32</v>
      </c>
      <c r="R457" s="14" t="str">
        <f t="shared" si="25"/>
        <v>18.32</v>
      </c>
      <c r="S457" s="6">
        <f t="shared" si="26"/>
        <v>0.10072772705558745</v>
      </c>
      <c r="T457" s="6">
        <f t="shared" si="27"/>
        <v>0</v>
      </c>
    </row>
    <row r="458" spans="16:20" ht="12.75">
      <c r="P458" s="12">
        <v>1.14</v>
      </c>
      <c r="Q458" s="12">
        <f t="shared" si="24"/>
        <v>18.34</v>
      </c>
      <c r="R458" s="14" t="str">
        <f t="shared" si="25"/>
        <v>18.34</v>
      </c>
      <c r="S458" s="6">
        <f t="shared" si="26"/>
        <v>0.09959093087554588</v>
      </c>
      <c r="T458" s="6">
        <f t="shared" si="27"/>
        <v>0</v>
      </c>
    </row>
    <row r="459" spans="16:20" ht="12.75">
      <c r="P459" s="12">
        <v>1.15</v>
      </c>
      <c r="Q459" s="12">
        <f t="shared" si="24"/>
        <v>18.37</v>
      </c>
      <c r="R459" s="14" t="str">
        <f t="shared" si="25"/>
        <v>18.37</v>
      </c>
      <c r="S459" s="6">
        <f t="shared" si="26"/>
        <v>0.09845711818180537</v>
      </c>
      <c r="T459" s="6">
        <f t="shared" si="27"/>
        <v>0</v>
      </c>
    </row>
    <row r="460" spans="16:20" ht="12.75">
      <c r="P460" s="12">
        <v>1.16</v>
      </c>
      <c r="Q460" s="12">
        <f t="shared" si="24"/>
        <v>18.39</v>
      </c>
      <c r="R460" s="14" t="str">
        <f t="shared" si="25"/>
        <v>18.39</v>
      </c>
      <c r="S460" s="6">
        <f t="shared" si="26"/>
        <v>0.0973264804687287</v>
      </c>
      <c r="T460" s="6">
        <f t="shared" si="27"/>
        <v>0</v>
      </c>
    </row>
    <row r="461" spans="16:20" ht="12.75">
      <c r="P461" s="12">
        <v>1.17</v>
      </c>
      <c r="Q461" s="12">
        <f t="shared" si="24"/>
        <v>18.41</v>
      </c>
      <c r="R461" s="14" t="str">
        <f t="shared" si="25"/>
        <v>18.41</v>
      </c>
      <c r="S461" s="6">
        <f t="shared" si="26"/>
        <v>0.09619920609417898</v>
      </c>
      <c r="T461" s="6">
        <f t="shared" si="27"/>
        <v>0</v>
      </c>
    </row>
    <row r="462" spans="16:20" ht="12.75">
      <c r="P462" s="12">
        <v>1.18</v>
      </c>
      <c r="Q462" s="12">
        <f t="shared" si="24"/>
        <v>18.43</v>
      </c>
      <c r="R462" s="14" t="str">
        <f t="shared" si="25"/>
        <v>18.43</v>
      </c>
      <c r="S462" s="6">
        <f t="shared" si="26"/>
        <v>0.09507548024063224</v>
      </c>
      <c r="T462" s="6">
        <f t="shared" si="27"/>
        <v>0</v>
      </c>
    </row>
    <row r="463" spans="16:20" ht="12.75">
      <c r="P463" s="12">
        <v>1.19</v>
      </c>
      <c r="Q463" s="12">
        <f t="shared" si="24"/>
        <v>18.45</v>
      </c>
      <c r="R463" s="14" t="str">
        <f t="shared" si="25"/>
        <v>18.45</v>
      </c>
      <c r="S463" s="6">
        <f t="shared" si="26"/>
        <v>0.09395548487831752</v>
      </c>
      <c r="T463" s="6">
        <f t="shared" si="27"/>
        <v>0</v>
      </c>
    </row>
    <row r="464" spans="16:20" ht="12.75">
      <c r="P464" s="12">
        <v>1.2</v>
      </c>
      <c r="Q464" s="12">
        <f t="shared" si="24"/>
        <v>18.47</v>
      </c>
      <c r="R464" s="14" t="str">
        <f t="shared" si="25"/>
        <v>18.47</v>
      </c>
      <c r="S464" s="6">
        <f t="shared" si="26"/>
        <v>0.09283939873038162</v>
      </c>
      <c r="T464" s="6">
        <f t="shared" si="27"/>
        <v>0</v>
      </c>
    </row>
    <row r="465" spans="16:20" ht="12.75">
      <c r="P465" s="12">
        <v>1.21</v>
      </c>
      <c r="Q465" s="12">
        <f t="shared" si="24"/>
        <v>18.49</v>
      </c>
      <c r="R465" s="14" t="str">
        <f t="shared" si="25"/>
        <v>18.49</v>
      </c>
      <c r="S465" s="6">
        <f t="shared" si="26"/>
        <v>0.09172739724007675</v>
      </c>
      <c r="T465" s="6">
        <f t="shared" si="27"/>
        <v>0</v>
      </c>
    </row>
    <row r="466" spans="16:20" ht="12.75">
      <c r="P466" s="12">
        <v>1.22</v>
      </c>
      <c r="Q466" s="12">
        <f t="shared" si="24"/>
        <v>18.51</v>
      </c>
      <c r="R466" s="14" t="str">
        <f t="shared" si="25"/>
        <v>18.51</v>
      </c>
      <c r="S466" s="6">
        <f t="shared" si="26"/>
        <v>0.09061965253996629</v>
      </c>
      <c r="T466" s="6">
        <f t="shared" si="27"/>
        <v>0</v>
      </c>
    </row>
    <row r="467" spans="16:20" ht="12.75">
      <c r="P467" s="12">
        <v>1.23</v>
      </c>
      <c r="Q467" s="12">
        <f t="shared" si="24"/>
        <v>18.53</v>
      </c>
      <c r="R467" s="14" t="str">
        <f t="shared" si="25"/>
        <v>18.53</v>
      </c>
      <c r="S467" s="6">
        <f t="shared" si="26"/>
        <v>0.08951633342314315</v>
      </c>
      <c r="T467" s="6">
        <f t="shared" si="27"/>
        <v>0</v>
      </c>
    </row>
    <row r="468" spans="16:20" ht="12.75">
      <c r="P468" s="12">
        <v>1.24</v>
      </c>
      <c r="Q468" s="12">
        <f t="shared" si="24"/>
        <v>18.55</v>
      </c>
      <c r="R468" s="14" t="str">
        <f t="shared" si="25"/>
        <v>18.55</v>
      </c>
      <c r="S468" s="6">
        <f t="shared" si="26"/>
        <v>0.08841760531645378</v>
      </c>
      <c r="T468" s="6">
        <f t="shared" si="27"/>
        <v>0</v>
      </c>
    </row>
    <row r="469" spans="16:20" ht="12.75">
      <c r="P469" s="12">
        <v>1.25</v>
      </c>
      <c r="Q469" s="12">
        <f t="shared" si="24"/>
        <v>18.57</v>
      </c>
      <c r="R469" s="14" t="str">
        <f t="shared" si="25"/>
        <v>18.57</v>
      </c>
      <c r="S469" s="6">
        <f t="shared" si="26"/>
        <v>0.0873236302557196</v>
      </c>
      <c r="T469" s="6">
        <f t="shared" si="27"/>
        <v>0</v>
      </c>
    </row>
    <row r="470" spans="16:20" ht="12.75">
      <c r="P470" s="12">
        <v>1.26</v>
      </c>
      <c r="Q470" s="12">
        <f t="shared" si="24"/>
        <v>18.6</v>
      </c>
      <c r="R470" s="14" t="str">
        <f t="shared" si="25"/>
        <v>18.6</v>
      </c>
      <c r="S470" s="6">
        <f t="shared" si="26"/>
        <v>0.08623456686294637</v>
      </c>
      <c r="T470" s="6">
        <f t="shared" si="27"/>
        <v>0</v>
      </c>
    </row>
    <row r="471" spans="16:20" ht="12.75">
      <c r="P471" s="12">
        <v>1.27</v>
      </c>
      <c r="Q471" s="12">
        <f t="shared" si="24"/>
        <v>18.62</v>
      </c>
      <c r="R471" s="14" t="str">
        <f t="shared" si="25"/>
        <v>18.62</v>
      </c>
      <c r="S471" s="6">
        <f t="shared" si="26"/>
        <v>0.08515057032551049</v>
      </c>
      <c r="T471" s="6">
        <f t="shared" si="27"/>
        <v>0</v>
      </c>
    </row>
    <row r="472" spans="16:20" ht="12.75">
      <c r="P472" s="12">
        <v>1.28</v>
      </c>
      <c r="Q472" s="12">
        <f t="shared" si="24"/>
        <v>18.64</v>
      </c>
      <c r="R472" s="14" t="str">
        <f t="shared" si="25"/>
        <v>18.64</v>
      </c>
      <c r="S472" s="6">
        <f t="shared" si="26"/>
        <v>0.08407179237731043</v>
      </c>
      <c r="T472" s="6">
        <f t="shared" si="27"/>
        <v>0</v>
      </c>
    </row>
    <row r="473" spans="16:20" ht="12.75">
      <c r="P473" s="12">
        <v>1.29</v>
      </c>
      <c r="Q473" s="12">
        <f aca="true" t="shared" si="28" ref="Q473:Q536">ROUND(P473*$E$4/SQRT($E$6)+$E$5,2)</f>
        <v>18.66</v>
      </c>
      <c r="R473" s="14" t="str">
        <f aca="true" t="shared" si="29" ref="R473:R536">CONCATENATE(Q473)</f>
        <v>18.66</v>
      </c>
      <c r="S473" s="6">
        <f aca="true" t="shared" si="30" ref="S473:S536">IF(OR(Q473&lt;$G$7,Q473&gt;$I$7),0,(EXP(-0.5*P473^2))/($E$4*(1/SQRT($E$6))*SQRT(2*PI())))</f>
        <v>0.08299838128186983</v>
      </c>
      <c r="T473" s="6">
        <f aca="true" t="shared" si="31" ref="T473:T536">IF(AND(Q473&gt;=$G$7,Q473&lt;=$I$7),0,(EXP(-0.5*P473^2))/($E$4*(1/SQRT($E$6))*SQRT(2*PI())))</f>
        <v>0</v>
      </c>
    </row>
    <row r="474" spans="16:20" ht="12.75">
      <c r="P474" s="12">
        <v>1.3</v>
      </c>
      <c r="Q474" s="12">
        <f t="shared" si="28"/>
        <v>18.68</v>
      </c>
      <c r="R474" s="14" t="str">
        <f t="shared" si="29"/>
        <v>18.68</v>
      </c>
      <c r="S474" s="6">
        <f t="shared" si="30"/>
        <v>0.08193048181737798</v>
      </c>
      <c r="T474" s="6">
        <f t="shared" si="31"/>
        <v>0</v>
      </c>
    </row>
    <row r="475" spans="16:20" ht="12.75">
      <c r="P475" s="12">
        <v>1.31</v>
      </c>
      <c r="Q475" s="12">
        <f t="shared" si="28"/>
        <v>18.7</v>
      </c>
      <c r="R475" s="14" t="str">
        <f t="shared" si="29"/>
        <v>18.7</v>
      </c>
      <c r="S475" s="6">
        <f t="shared" si="30"/>
        <v>0.08086823526365179</v>
      </c>
      <c r="T475" s="6">
        <f t="shared" si="31"/>
        <v>0</v>
      </c>
    </row>
    <row r="476" spans="16:20" ht="12.75">
      <c r="P476" s="12">
        <v>1.32</v>
      </c>
      <c r="Q476" s="12">
        <f t="shared" si="28"/>
        <v>18.72</v>
      </c>
      <c r="R476" s="14" t="str">
        <f t="shared" si="29"/>
        <v>18.72</v>
      </c>
      <c r="S476" s="6">
        <f t="shared" si="30"/>
        <v>0.07981177939100279</v>
      </c>
      <c r="T476" s="6">
        <f t="shared" si="31"/>
        <v>0</v>
      </c>
    </row>
    <row r="477" spans="16:20" ht="12.75">
      <c r="P477" s="12">
        <v>1.33</v>
      </c>
      <c r="Q477" s="12">
        <f t="shared" si="28"/>
        <v>18.74</v>
      </c>
      <c r="R477" s="14" t="str">
        <f t="shared" si="29"/>
        <v>18.74</v>
      </c>
      <c r="S477" s="6">
        <f t="shared" si="30"/>
        <v>0.07876124845099111</v>
      </c>
      <c r="T477" s="6">
        <f t="shared" si="31"/>
        <v>0</v>
      </c>
    </row>
    <row r="478" spans="16:20" ht="12.75">
      <c r="P478" s="12">
        <v>1.34</v>
      </c>
      <c r="Q478" s="12">
        <f t="shared" si="28"/>
        <v>18.76</v>
      </c>
      <c r="R478" s="14" t="str">
        <f t="shared" si="29"/>
        <v>18.76</v>
      </c>
      <c r="S478" s="6">
        <f t="shared" si="30"/>
        <v>0.0777167731690476</v>
      </c>
      <c r="T478" s="6">
        <f t="shared" si="31"/>
        <v>0</v>
      </c>
    </row>
    <row r="479" spans="16:20" ht="12.75">
      <c r="P479" s="12">
        <v>1.35</v>
      </c>
      <c r="Q479" s="12">
        <f t="shared" si="28"/>
        <v>18.78</v>
      </c>
      <c r="R479" s="14" t="str">
        <f t="shared" si="29"/>
        <v>18.78</v>
      </c>
      <c r="S479" s="6">
        <f t="shared" si="30"/>
        <v>0.07667848073894387</v>
      </c>
      <c r="T479" s="6">
        <f t="shared" si="31"/>
        <v>0</v>
      </c>
    </row>
    <row r="480" spans="16:20" ht="12.75">
      <c r="P480" s="12">
        <v>1.36</v>
      </c>
      <c r="Q480" s="12">
        <f t="shared" si="28"/>
        <v>18.8</v>
      </c>
      <c r="R480" s="14" t="str">
        <f t="shared" si="29"/>
        <v>18.8</v>
      </c>
      <c r="S480" s="6">
        <f t="shared" si="30"/>
        <v>0.07564649481908944</v>
      </c>
      <c r="T480" s="6">
        <f t="shared" si="31"/>
        <v>0</v>
      </c>
    </row>
    <row r="481" spans="16:20" ht="12.75">
      <c r="P481" s="12">
        <v>1.37</v>
      </c>
      <c r="Q481" s="12">
        <f t="shared" si="28"/>
        <v>18.83</v>
      </c>
      <c r="R481" s="14" t="str">
        <f t="shared" si="29"/>
        <v>18.83</v>
      </c>
      <c r="S481" s="6">
        <f t="shared" si="30"/>
        <v>0.07462093553063401</v>
      </c>
      <c r="T481" s="6">
        <f t="shared" si="31"/>
        <v>0</v>
      </c>
    </row>
    <row r="482" spans="16:20" ht="12.75">
      <c r="P482" s="12">
        <v>1.38</v>
      </c>
      <c r="Q482" s="12">
        <f t="shared" si="28"/>
        <v>18.85</v>
      </c>
      <c r="R482" s="14" t="str">
        <f t="shared" si="29"/>
        <v>18.85</v>
      </c>
      <c r="S482" s="6">
        <f t="shared" si="30"/>
        <v>0.07360191945735156</v>
      </c>
      <c r="T482" s="6">
        <f t="shared" si="31"/>
        <v>0</v>
      </c>
    </row>
    <row r="483" spans="16:20" ht="12.75">
      <c r="P483" s="12">
        <v>1.39</v>
      </c>
      <c r="Q483" s="12">
        <f t="shared" si="28"/>
        <v>18.87</v>
      </c>
      <c r="R483" s="14" t="str">
        <f t="shared" si="29"/>
        <v>18.87</v>
      </c>
      <c r="S483" s="6">
        <f t="shared" si="30"/>
        <v>0.07258955964728271</v>
      </c>
      <c r="T483" s="6">
        <f t="shared" si="31"/>
        <v>0</v>
      </c>
    </row>
    <row r="484" spans="16:20" ht="12.75">
      <c r="P484" s="12">
        <v>1.4</v>
      </c>
      <c r="Q484" s="12">
        <f t="shared" si="28"/>
        <v>18.89</v>
      </c>
      <c r="R484" s="14" t="str">
        <f t="shared" si="29"/>
        <v>18.89</v>
      </c>
      <c r="S484" s="6">
        <f t="shared" si="30"/>
        <v>0.07158396561611034</v>
      </c>
      <c r="T484" s="6">
        <f t="shared" si="31"/>
        <v>0</v>
      </c>
    </row>
    <row r="485" spans="16:20" ht="12.75">
      <c r="P485" s="12">
        <v>1.41</v>
      </c>
      <c r="Q485" s="12">
        <f t="shared" si="28"/>
        <v>18.91</v>
      </c>
      <c r="R485" s="14" t="str">
        <f t="shared" si="29"/>
        <v>18.91</v>
      </c>
      <c r="S485" s="6">
        <f t="shared" si="30"/>
        <v>0.07058524335224292</v>
      </c>
      <c r="T485" s="6">
        <f t="shared" si="31"/>
        <v>0</v>
      </c>
    </row>
    <row r="486" spans="16:20" ht="12.75">
      <c r="P486" s="12">
        <v>1.42</v>
      </c>
      <c r="Q486" s="12">
        <f t="shared" si="28"/>
        <v>18.93</v>
      </c>
      <c r="R486" s="14" t="str">
        <f t="shared" si="29"/>
        <v>18.93</v>
      </c>
      <c r="S486" s="6">
        <f t="shared" si="30"/>
        <v>0.06959349532357874</v>
      </c>
      <c r="T486" s="6">
        <f t="shared" si="31"/>
        <v>0</v>
      </c>
    </row>
    <row r="487" spans="16:20" ht="12.75">
      <c r="P487" s="12">
        <v>1.43</v>
      </c>
      <c r="Q487" s="12">
        <f t="shared" si="28"/>
        <v>18.95</v>
      </c>
      <c r="R487" s="14" t="str">
        <f t="shared" si="29"/>
        <v>18.95</v>
      </c>
      <c r="S487" s="6">
        <f t="shared" si="30"/>
        <v>0.06860882048592415</v>
      </c>
      <c r="T487" s="6">
        <f t="shared" si="31"/>
        <v>0</v>
      </c>
    </row>
    <row r="488" spans="16:20" ht="12.75">
      <c r="P488" s="12">
        <v>1.44</v>
      </c>
      <c r="Q488" s="12">
        <f t="shared" si="28"/>
        <v>18.97</v>
      </c>
      <c r="R488" s="14" t="str">
        <f t="shared" si="29"/>
        <v>18.97</v>
      </c>
      <c r="S488" s="6">
        <f t="shared" si="30"/>
        <v>0.06763131429303745</v>
      </c>
      <c r="T488" s="6">
        <f t="shared" si="31"/>
        <v>0</v>
      </c>
    </row>
    <row r="489" spans="16:20" ht="12.75">
      <c r="P489" s="12">
        <v>1.45</v>
      </c>
      <c r="Q489" s="12">
        <f t="shared" si="28"/>
        <v>18.99</v>
      </c>
      <c r="R489" s="14" t="str">
        <f t="shared" si="29"/>
        <v>18.99</v>
      </c>
      <c r="S489" s="6">
        <f t="shared" si="30"/>
        <v>0.06666106870826957</v>
      </c>
      <c r="T489" s="6">
        <f t="shared" si="31"/>
        <v>0</v>
      </c>
    </row>
    <row r="490" spans="16:20" ht="12.75">
      <c r="P490" s="12">
        <v>1.46</v>
      </c>
      <c r="Q490" s="12">
        <f t="shared" si="28"/>
        <v>19.01</v>
      </c>
      <c r="R490" s="14" t="str">
        <f t="shared" si="29"/>
        <v>19.01</v>
      </c>
      <c r="S490" s="6">
        <f t="shared" si="30"/>
        <v>0.0656981722177722</v>
      </c>
      <c r="T490" s="6">
        <f t="shared" si="31"/>
        <v>0</v>
      </c>
    </row>
    <row r="491" spans="16:20" ht="12.75">
      <c r="P491" s="12">
        <v>1.47</v>
      </c>
      <c r="Q491" s="12">
        <f t="shared" si="28"/>
        <v>19.03</v>
      </c>
      <c r="R491" s="14" t="str">
        <f t="shared" si="29"/>
        <v>19.03</v>
      </c>
      <c r="S491" s="6">
        <f t="shared" si="30"/>
        <v>0.06474270984524308</v>
      </c>
      <c r="T491" s="6">
        <f t="shared" si="31"/>
        <v>0</v>
      </c>
    </row>
    <row r="492" spans="16:20" ht="12.75">
      <c r="P492" s="12">
        <v>1.48</v>
      </c>
      <c r="Q492" s="12">
        <f t="shared" si="28"/>
        <v>19.06</v>
      </c>
      <c r="R492" s="14" t="str">
        <f t="shared" si="29"/>
        <v>19.06</v>
      </c>
      <c r="S492" s="6">
        <f t="shared" si="30"/>
        <v>0.06379476316817753</v>
      </c>
      <c r="T492" s="6">
        <f t="shared" si="31"/>
        <v>0</v>
      </c>
    </row>
    <row r="493" spans="16:20" ht="12.75">
      <c r="P493" s="12">
        <v>1.49</v>
      </c>
      <c r="Q493" s="12">
        <f t="shared" si="28"/>
        <v>19.08</v>
      </c>
      <c r="R493" s="14" t="str">
        <f t="shared" si="29"/>
        <v>19.08</v>
      </c>
      <c r="S493" s="6">
        <f t="shared" si="30"/>
        <v>0.06285441033559495</v>
      </c>
      <c r="T493" s="6">
        <f t="shared" si="31"/>
        <v>0</v>
      </c>
    </row>
    <row r="494" spans="16:20" ht="12.75">
      <c r="P494" s="12">
        <v>1.5</v>
      </c>
      <c r="Q494" s="12">
        <f t="shared" si="28"/>
        <v>19.1</v>
      </c>
      <c r="R494" s="14" t="str">
        <f t="shared" si="29"/>
        <v>19.1</v>
      </c>
      <c r="S494" s="6">
        <f t="shared" si="30"/>
        <v>0.06192172608720823</v>
      </c>
      <c r="T494" s="6">
        <f t="shared" si="31"/>
        <v>0</v>
      </c>
    </row>
    <row r="495" spans="16:20" ht="12.75">
      <c r="P495" s="12">
        <v>1.51</v>
      </c>
      <c r="Q495" s="12">
        <f t="shared" si="28"/>
        <v>19.12</v>
      </c>
      <c r="R495" s="14" t="str">
        <f t="shared" si="29"/>
        <v>19.12</v>
      </c>
      <c r="S495" s="6">
        <f t="shared" si="30"/>
        <v>0.060996781774003306</v>
      </c>
      <c r="T495" s="6">
        <f t="shared" si="31"/>
        <v>0</v>
      </c>
    </row>
    <row r="496" spans="16:20" ht="12.75">
      <c r="P496" s="12">
        <v>1.52</v>
      </c>
      <c r="Q496" s="12">
        <f t="shared" si="28"/>
        <v>19.14</v>
      </c>
      <c r="R496" s="14" t="str">
        <f t="shared" si="29"/>
        <v>19.14</v>
      </c>
      <c r="S496" s="6">
        <f t="shared" si="30"/>
        <v>0.060079645380196306</v>
      </c>
      <c r="T496" s="6">
        <f t="shared" si="31"/>
        <v>0</v>
      </c>
    </row>
    <row r="497" spans="16:20" ht="12.75">
      <c r="P497" s="12">
        <v>1.53</v>
      </c>
      <c r="Q497" s="12">
        <f t="shared" si="28"/>
        <v>19.16</v>
      </c>
      <c r="R497" s="14" t="str">
        <f t="shared" si="29"/>
        <v>19.16</v>
      </c>
      <c r="S497" s="6">
        <f t="shared" si="30"/>
        <v>0.059170381546534215</v>
      </c>
      <c r="T497" s="6">
        <f t="shared" si="31"/>
        <v>0</v>
      </c>
    </row>
    <row r="498" spans="16:20" ht="12.75">
      <c r="P498" s="12">
        <v>1.54</v>
      </c>
      <c r="Q498" s="12">
        <f t="shared" si="28"/>
        <v>19.18</v>
      </c>
      <c r="R498" s="14" t="str">
        <f t="shared" si="29"/>
        <v>19.18</v>
      </c>
      <c r="S498" s="6">
        <f t="shared" si="30"/>
        <v>0.058269051594905544</v>
      </c>
      <c r="T498" s="6">
        <f t="shared" si="31"/>
        <v>0</v>
      </c>
    </row>
    <row r="499" spans="16:20" ht="12.75">
      <c r="P499" s="12">
        <v>1.55</v>
      </c>
      <c r="Q499" s="12">
        <f t="shared" si="28"/>
        <v>19.2</v>
      </c>
      <c r="R499" s="14" t="str">
        <f t="shared" si="29"/>
        <v>19.2</v>
      </c>
      <c r="S499" s="6">
        <f t="shared" si="30"/>
        <v>0.057375713554226423</v>
      </c>
      <c r="T499" s="6">
        <f t="shared" si="31"/>
        <v>0</v>
      </c>
    </row>
    <row r="500" spans="16:20" ht="12.75">
      <c r="P500" s="12">
        <v>1.56</v>
      </c>
      <c r="Q500" s="12">
        <f t="shared" si="28"/>
        <v>19.22</v>
      </c>
      <c r="R500" s="14" t="str">
        <f t="shared" si="29"/>
        <v>19.22</v>
      </c>
      <c r="S500" s="6">
        <f t="shared" si="30"/>
        <v>0.056490422187567564</v>
      </c>
      <c r="T500" s="6">
        <f t="shared" si="31"/>
        <v>0</v>
      </c>
    </row>
    <row r="501" spans="16:20" ht="12.75">
      <c r="P501" s="12">
        <v>1.57</v>
      </c>
      <c r="Q501" s="12">
        <f t="shared" si="28"/>
        <v>19.24</v>
      </c>
      <c r="R501" s="14" t="str">
        <f t="shared" si="29"/>
        <v>19.24</v>
      </c>
      <c r="S501" s="6">
        <f t="shared" si="30"/>
        <v>0.05561322902048675</v>
      </c>
      <c r="T501" s="6">
        <f t="shared" si="31"/>
        <v>0</v>
      </c>
    </row>
    <row r="502" spans="16:20" ht="12.75">
      <c r="P502" s="12">
        <v>1.58</v>
      </c>
      <c r="Q502" s="12">
        <f t="shared" si="28"/>
        <v>19.26</v>
      </c>
      <c r="R502" s="14" t="str">
        <f t="shared" si="29"/>
        <v>19.26</v>
      </c>
      <c r="S502" s="6">
        <f t="shared" si="30"/>
        <v>0.054744182370531906</v>
      </c>
      <c r="T502" s="6">
        <f t="shared" si="31"/>
        <v>0</v>
      </c>
    </row>
    <row r="503" spans="16:20" ht="12.75">
      <c r="P503" s="12">
        <v>1.59</v>
      </c>
      <c r="Q503" s="12">
        <f t="shared" si="28"/>
        <v>19.29</v>
      </c>
      <c r="R503" s="14" t="str">
        <f t="shared" si="29"/>
        <v>19.29</v>
      </c>
      <c r="S503" s="6">
        <f t="shared" si="30"/>
        <v>0.053883327377878924</v>
      </c>
      <c r="T503" s="6">
        <f t="shared" si="31"/>
        <v>0</v>
      </c>
    </row>
    <row r="504" spans="16:20" ht="12.75">
      <c r="P504" s="12">
        <v>1.6</v>
      </c>
      <c r="Q504" s="12">
        <f t="shared" si="28"/>
        <v>19.31</v>
      </c>
      <c r="R504" s="14" t="str">
        <f t="shared" si="29"/>
        <v>19.31</v>
      </c>
      <c r="S504" s="6">
        <f t="shared" si="30"/>
        <v>0.05303070603706812</v>
      </c>
      <c r="T504" s="6">
        <f t="shared" si="31"/>
        <v>0</v>
      </c>
    </row>
    <row r="505" spans="16:20" ht="12.75">
      <c r="P505" s="12">
        <v>1.61</v>
      </c>
      <c r="Q505" s="12">
        <f t="shared" si="28"/>
        <v>19.33</v>
      </c>
      <c r="R505" s="14" t="str">
        <f t="shared" si="29"/>
        <v>19.33</v>
      </c>
      <c r="S505" s="6">
        <f t="shared" si="30"/>
        <v>0.05218635722980396</v>
      </c>
      <c r="T505" s="6">
        <f t="shared" si="31"/>
        <v>0</v>
      </c>
    </row>
    <row r="506" spans="16:20" ht="12.75">
      <c r="P506" s="12">
        <v>1.62</v>
      </c>
      <c r="Q506" s="12">
        <f t="shared" si="28"/>
        <v>19.35</v>
      </c>
      <c r="R506" s="14" t="str">
        <f t="shared" si="29"/>
        <v>19.35</v>
      </c>
      <c r="S506" s="6">
        <f t="shared" si="30"/>
        <v>0.051350316758780955</v>
      </c>
      <c r="T506" s="6">
        <f t="shared" si="31"/>
        <v>0</v>
      </c>
    </row>
    <row r="507" spans="16:20" ht="12.75">
      <c r="P507" s="12">
        <v>1.63</v>
      </c>
      <c r="Q507" s="12">
        <f t="shared" si="28"/>
        <v>19.37</v>
      </c>
      <c r="R507" s="14" t="str">
        <f t="shared" si="29"/>
        <v>19.37</v>
      </c>
      <c r="S507" s="6">
        <f t="shared" si="30"/>
        <v>0.050522617382500114</v>
      </c>
      <c r="T507" s="6">
        <f t="shared" si="31"/>
        <v>0</v>
      </c>
    </row>
    <row r="508" spans="16:20" ht="12.75">
      <c r="P508" s="12">
        <v>1.64</v>
      </c>
      <c r="Q508" s="12">
        <f t="shared" si="28"/>
        <v>19.39</v>
      </c>
      <c r="R508" s="14" t="str">
        <f t="shared" si="29"/>
        <v>19.39</v>
      </c>
      <c r="S508" s="6">
        <f t="shared" si="30"/>
        <v>0.049703288851038904</v>
      </c>
      <c r="T508" s="6">
        <f t="shared" si="31"/>
        <v>0</v>
      </c>
    </row>
    <row r="509" spans="16:20" ht="12.75">
      <c r="P509" s="12">
        <v>1.65</v>
      </c>
      <c r="Q509" s="12">
        <f t="shared" si="28"/>
        <v>19.41</v>
      </c>
      <c r="R509" s="14" t="str">
        <f t="shared" si="29"/>
        <v>19.41</v>
      </c>
      <c r="S509" s="6">
        <f t="shared" si="30"/>
        <v>0.04889235794273854</v>
      </c>
      <c r="T509" s="6">
        <f t="shared" si="31"/>
        <v>0</v>
      </c>
    </row>
    <row r="510" spans="16:20" ht="12.75">
      <c r="P510" s="12">
        <v>1.66</v>
      </c>
      <c r="Q510" s="12">
        <f t="shared" si="28"/>
        <v>19.43</v>
      </c>
      <c r="R510" s="14" t="str">
        <f t="shared" si="29"/>
        <v>19.43</v>
      </c>
      <c r="S510" s="6">
        <f t="shared" si="30"/>
        <v>0.04808984850177177</v>
      </c>
      <c r="T510" s="6">
        <f t="shared" si="31"/>
        <v>0</v>
      </c>
    </row>
    <row r="511" spans="16:20" ht="12.75">
      <c r="P511" s="12">
        <v>1.67</v>
      </c>
      <c r="Q511" s="12">
        <f t="shared" si="28"/>
        <v>19.45</v>
      </c>
      <c r="R511" s="14" t="str">
        <f t="shared" si="29"/>
        <v>19.45</v>
      </c>
      <c r="S511" s="6">
        <f t="shared" si="30"/>
        <v>0.047295781476554596</v>
      </c>
      <c r="T511" s="6">
        <f t="shared" si="31"/>
        <v>0</v>
      </c>
    </row>
    <row r="512" spans="16:20" ht="12.75">
      <c r="P512" s="12">
        <v>1.68</v>
      </c>
      <c r="Q512" s="12">
        <f t="shared" si="28"/>
        <v>19.47</v>
      </c>
      <c r="R512" s="14" t="str">
        <f t="shared" si="29"/>
        <v>19.47</v>
      </c>
      <c r="S512" s="6">
        <f t="shared" si="30"/>
        <v>0.04651017495896529</v>
      </c>
      <c r="T512" s="6">
        <f t="shared" si="31"/>
        <v>0</v>
      </c>
    </row>
    <row r="513" spans="16:20" ht="12.75">
      <c r="P513" s="12">
        <v>1.69</v>
      </c>
      <c r="Q513" s="12">
        <f t="shared" si="28"/>
        <v>19.49</v>
      </c>
      <c r="R513" s="14" t="str">
        <f t="shared" si="29"/>
        <v>19.49</v>
      </c>
      <c r="S513" s="6">
        <f t="shared" si="30"/>
        <v>0.045733044224334066</v>
      </c>
      <c r="T513" s="6">
        <f t="shared" si="31"/>
        <v>0</v>
      </c>
    </row>
    <row r="514" spans="16:20" ht="12.75">
      <c r="P514" s="12">
        <v>1.7</v>
      </c>
      <c r="Q514" s="12">
        <f t="shared" si="28"/>
        <v>19.52</v>
      </c>
      <c r="R514" s="14" t="str">
        <f t="shared" si="29"/>
        <v>19.52</v>
      </c>
      <c r="S514" s="6">
        <f t="shared" si="30"/>
        <v>0.04496440177216711</v>
      </c>
      <c r="T514" s="6">
        <f t="shared" si="31"/>
        <v>0</v>
      </c>
    </row>
    <row r="515" spans="16:20" ht="12.75">
      <c r="P515" s="12">
        <v>1.71</v>
      </c>
      <c r="Q515" s="12">
        <f t="shared" si="28"/>
        <v>19.54</v>
      </c>
      <c r="R515" s="14" t="str">
        <f t="shared" si="29"/>
        <v>19.54</v>
      </c>
      <c r="S515" s="6">
        <f t="shared" si="30"/>
        <v>0.04420425736756821</v>
      </c>
      <c r="T515" s="6">
        <f t="shared" si="31"/>
        <v>0</v>
      </c>
    </row>
    <row r="516" spans="16:20" ht="12.75">
      <c r="P516" s="12">
        <v>1.72</v>
      </c>
      <c r="Q516" s="12">
        <f t="shared" si="28"/>
        <v>19.56</v>
      </c>
      <c r="R516" s="14" t="str">
        <f t="shared" si="29"/>
        <v>19.56</v>
      </c>
      <c r="S516" s="6">
        <f t="shared" si="30"/>
        <v>0.043452618083321966</v>
      </c>
      <c r="T516" s="6">
        <f t="shared" si="31"/>
        <v>0</v>
      </c>
    </row>
    <row r="517" spans="16:20" ht="12.75">
      <c r="P517" s="12">
        <v>1.73</v>
      </c>
      <c r="Q517" s="12">
        <f t="shared" si="28"/>
        <v>19.58</v>
      </c>
      <c r="R517" s="14" t="str">
        <f t="shared" si="29"/>
        <v>19.58</v>
      </c>
      <c r="S517" s="6">
        <f t="shared" si="30"/>
        <v>0.04270948834260226</v>
      </c>
      <c r="T517" s="6">
        <f t="shared" si="31"/>
        <v>0</v>
      </c>
    </row>
    <row r="518" spans="16:20" ht="12.75">
      <c r="P518" s="12">
        <v>1.74</v>
      </c>
      <c r="Q518" s="12">
        <f t="shared" si="28"/>
        <v>19.6</v>
      </c>
      <c r="R518" s="14" t="str">
        <f t="shared" si="29"/>
        <v>19.6</v>
      </c>
      <c r="S518" s="6">
        <f t="shared" si="30"/>
        <v>0.04197486996227016</v>
      </c>
      <c r="T518" s="6">
        <f t="shared" si="31"/>
        <v>0</v>
      </c>
    </row>
    <row r="519" spans="16:20" ht="12.75">
      <c r="P519" s="12">
        <v>1.75</v>
      </c>
      <c r="Q519" s="12">
        <f t="shared" si="28"/>
        <v>19.62</v>
      </c>
      <c r="R519" s="14" t="str">
        <f t="shared" si="29"/>
        <v>19.62</v>
      </c>
      <c r="S519" s="6">
        <f t="shared" si="30"/>
        <v>0.04124876219672524</v>
      </c>
      <c r="T519" s="6">
        <f t="shared" si="31"/>
        <v>0</v>
      </c>
    </row>
    <row r="520" spans="16:20" ht="12.75">
      <c r="P520" s="12">
        <v>1.76</v>
      </c>
      <c r="Q520" s="12">
        <f t="shared" si="28"/>
        <v>19.64</v>
      </c>
      <c r="R520" s="14" t="str">
        <f t="shared" si="29"/>
        <v>19.64</v>
      </c>
      <c r="S520" s="6">
        <f t="shared" si="30"/>
        <v>0.0405311617822751</v>
      </c>
      <c r="T520" s="6">
        <f t="shared" si="31"/>
        <v>0</v>
      </c>
    </row>
    <row r="521" spans="16:20" ht="12.75">
      <c r="P521" s="12">
        <v>1.77</v>
      </c>
      <c r="Q521" s="12">
        <f t="shared" si="28"/>
        <v>19.66</v>
      </c>
      <c r="R521" s="14" t="str">
        <f t="shared" si="29"/>
        <v>19.66</v>
      </c>
      <c r="S521" s="6">
        <f t="shared" si="30"/>
        <v>0.03982206298198749</v>
      </c>
      <c r="T521" s="6">
        <f t="shared" si="31"/>
        <v>0</v>
      </c>
    </row>
    <row r="522" spans="16:20" ht="12.75">
      <c r="P522" s="12">
        <v>1.78</v>
      </c>
      <c r="Q522" s="12">
        <f t="shared" si="28"/>
        <v>19.68</v>
      </c>
      <c r="R522" s="14" t="str">
        <f t="shared" si="29"/>
        <v>19.68</v>
      </c>
      <c r="S522" s="6">
        <f t="shared" si="30"/>
        <v>0.039121457630990175</v>
      </c>
      <c r="T522" s="6">
        <f t="shared" si="31"/>
        <v>0</v>
      </c>
    </row>
    <row r="523" spans="16:20" ht="12.75">
      <c r="P523" s="12">
        <v>1.79</v>
      </c>
      <c r="Q523" s="12">
        <f t="shared" si="28"/>
        <v>19.7</v>
      </c>
      <c r="R523" s="14" t="str">
        <f t="shared" si="29"/>
        <v>19.7</v>
      </c>
      <c r="S523" s="6">
        <f t="shared" si="30"/>
        <v>0.038429335182183756</v>
      </c>
      <c r="T523" s="6">
        <f t="shared" si="31"/>
        <v>0</v>
      </c>
    </row>
    <row r="524" spans="16:20" ht="12.75">
      <c r="P524" s="12">
        <v>1.8</v>
      </c>
      <c r="Q524" s="12">
        <f t="shared" si="28"/>
        <v>19.72</v>
      </c>
      <c r="R524" s="14" t="str">
        <f t="shared" si="29"/>
        <v>19.72</v>
      </c>
      <c r="S524" s="6">
        <f t="shared" si="30"/>
        <v>0.03774568275233306</v>
      </c>
      <c r="T524" s="6">
        <f t="shared" si="31"/>
        <v>0</v>
      </c>
    </row>
    <row r="525" spans="16:20" ht="12.75">
      <c r="P525" s="12">
        <v>1.81</v>
      </c>
      <c r="Q525" s="12">
        <f t="shared" si="28"/>
        <v>19.75</v>
      </c>
      <c r="R525" s="14" t="str">
        <f t="shared" si="29"/>
        <v>19.75</v>
      </c>
      <c r="S525" s="6">
        <f t="shared" si="30"/>
        <v>0.037070485168503045</v>
      </c>
      <c r="T525" s="6">
        <f t="shared" si="31"/>
        <v>0</v>
      </c>
    </row>
    <row r="526" spans="16:20" ht="12.75">
      <c r="P526" s="12">
        <v>1.82</v>
      </c>
      <c r="Q526" s="12">
        <f t="shared" si="28"/>
        <v>19.77</v>
      </c>
      <c r="R526" s="14" t="str">
        <f t="shared" si="29"/>
        <v>19.77</v>
      </c>
      <c r="S526" s="6">
        <f t="shared" si="30"/>
        <v>0.03640372501480542</v>
      </c>
      <c r="T526" s="6">
        <f t="shared" si="31"/>
        <v>0</v>
      </c>
    </row>
    <row r="527" spans="16:20" ht="12.75">
      <c r="P527" s="12">
        <v>1.83</v>
      </c>
      <c r="Q527" s="12">
        <f t="shared" si="28"/>
        <v>19.79</v>
      </c>
      <c r="R527" s="14" t="str">
        <f t="shared" si="29"/>
        <v>19.79</v>
      </c>
      <c r="S527" s="6">
        <f t="shared" si="30"/>
        <v>0.035745382679422816</v>
      </c>
      <c r="T527" s="6">
        <f t="shared" si="31"/>
        <v>0</v>
      </c>
    </row>
    <row r="528" spans="16:20" ht="12.75">
      <c r="P528" s="12">
        <v>1.84</v>
      </c>
      <c r="Q528" s="12">
        <f t="shared" si="28"/>
        <v>19.81</v>
      </c>
      <c r="R528" s="14" t="str">
        <f t="shared" si="29"/>
        <v>19.81</v>
      </c>
      <c r="S528" s="6">
        <f t="shared" si="30"/>
        <v>0.035095436401877504</v>
      </c>
      <c r="T528" s="6">
        <f t="shared" si="31"/>
        <v>0</v>
      </c>
    </row>
    <row r="529" spans="16:20" ht="12.75">
      <c r="P529" s="12">
        <v>1.85</v>
      </c>
      <c r="Q529" s="12">
        <f t="shared" si="28"/>
        <v>19.83</v>
      </c>
      <c r="R529" s="14" t="str">
        <f t="shared" si="29"/>
        <v>19.83</v>
      </c>
      <c r="S529" s="6">
        <f t="shared" si="30"/>
        <v>0.03445386232051197</v>
      </c>
      <c r="T529" s="6">
        <f t="shared" si="31"/>
        <v>0</v>
      </c>
    </row>
    <row r="530" spans="16:20" ht="12.75">
      <c r="P530" s="12">
        <v>1.86</v>
      </c>
      <c r="Q530" s="12">
        <f t="shared" si="28"/>
        <v>19.85</v>
      </c>
      <c r="R530" s="14" t="str">
        <f t="shared" si="29"/>
        <v>19.85</v>
      </c>
      <c r="S530" s="6">
        <f t="shared" si="30"/>
        <v>0.033820634520149793</v>
      </c>
      <c r="T530" s="6">
        <f t="shared" si="31"/>
        <v>0</v>
      </c>
    </row>
    <row r="531" spans="16:20" ht="12.75">
      <c r="P531" s="12">
        <v>1.87</v>
      </c>
      <c r="Q531" s="12">
        <f t="shared" si="28"/>
        <v>19.87</v>
      </c>
      <c r="R531" s="14" t="str">
        <f t="shared" si="29"/>
        <v>19.87</v>
      </c>
      <c r="S531" s="6">
        <f t="shared" si="30"/>
        <v>0.0331957250799046</v>
      </c>
      <c r="T531" s="6">
        <f t="shared" si="31"/>
        <v>0</v>
      </c>
    </row>
    <row r="532" spans="16:20" ht="12.75">
      <c r="P532" s="12">
        <v>1.88</v>
      </c>
      <c r="Q532" s="12">
        <f t="shared" si="28"/>
        <v>19.89</v>
      </c>
      <c r="R532" s="14" t="str">
        <f t="shared" si="29"/>
        <v>19.89</v>
      </c>
      <c r="S532" s="6">
        <f t="shared" si="30"/>
        <v>0.032579104121106435</v>
      </c>
      <c r="T532" s="6">
        <f t="shared" si="31"/>
        <v>0</v>
      </c>
    </row>
    <row r="533" spans="16:20" ht="12.75">
      <c r="P533" s="12">
        <v>1.89</v>
      </c>
      <c r="Q533" s="12">
        <f t="shared" si="28"/>
        <v>19.91</v>
      </c>
      <c r="R533" s="14" t="str">
        <f t="shared" si="29"/>
        <v>19.91</v>
      </c>
      <c r="S533" s="6">
        <f t="shared" si="30"/>
        <v>0.031970739855314644</v>
      </c>
      <c r="T533" s="6">
        <f t="shared" si="31"/>
        <v>0</v>
      </c>
    </row>
    <row r="534" spans="16:20" ht="12.75">
      <c r="P534" s="12">
        <v>1.9</v>
      </c>
      <c r="Q534" s="12">
        <f t="shared" si="28"/>
        <v>19.93</v>
      </c>
      <c r="R534" s="14" t="str">
        <f t="shared" si="29"/>
        <v>19.93</v>
      </c>
      <c r="S534" s="6">
        <f t="shared" si="30"/>
        <v>0.0313705986323873</v>
      </c>
      <c r="T534" s="6">
        <f t="shared" si="31"/>
        <v>0</v>
      </c>
    </row>
    <row r="535" spans="16:20" ht="12.75">
      <c r="P535" s="12">
        <v>1.91</v>
      </c>
      <c r="Q535" s="12">
        <f t="shared" si="28"/>
        <v>19.96</v>
      </c>
      <c r="R535" s="14" t="str">
        <f t="shared" si="29"/>
        <v>19.96</v>
      </c>
      <c r="S535" s="6">
        <f t="shared" si="30"/>
        <v>0.03077864498857744</v>
      </c>
      <c r="T535" s="6">
        <f t="shared" si="31"/>
        <v>0</v>
      </c>
    </row>
    <row r="536" spans="16:20" ht="12.75">
      <c r="P536" s="12">
        <v>1.92</v>
      </c>
      <c r="Q536" s="12">
        <f t="shared" si="28"/>
        <v>19.98</v>
      </c>
      <c r="R536" s="14" t="str">
        <f t="shared" si="29"/>
        <v>19.98</v>
      </c>
      <c r="S536" s="6">
        <f t="shared" si="30"/>
        <v>0.030194841694627005</v>
      </c>
      <c r="T536" s="6">
        <f t="shared" si="31"/>
        <v>0</v>
      </c>
    </row>
    <row r="537" spans="16:20" ht="12.75">
      <c r="P537" s="12">
        <v>1.93</v>
      </c>
      <c r="Q537" s="12">
        <f aca="true" t="shared" si="32" ref="Q537:Q600">ROUND(P537*$E$4/SQRT($E$6)+$E$5,2)</f>
        <v>20</v>
      </c>
      <c r="R537" s="14" t="str">
        <f aca="true" t="shared" si="33" ref="R537:R600">CONCATENATE(Q537)</f>
        <v>20</v>
      </c>
      <c r="S537" s="6">
        <f aca="true" t="shared" si="34" ref="S537:S600">IF(OR(Q537&lt;$G$7,Q537&gt;$I$7),0,(EXP(-0.5*P537^2))/($E$4*(1/SQRT($E$6))*SQRT(2*PI())))</f>
        <v>0.02961914980383008</v>
      </c>
      <c r="T537" s="6">
        <f aca="true" t="shared" si="35" ref="T537:T600">IF(AND(Q537&gt;=$G$7,Q537&lt;=$I$7),0,(EXP(-0.5*P537^2))/($E$4*(1/SQRT($E$6))*SQRT(2*PI())))</f>
        <v>0</v>
      </c>
    </row>
    <row r="538" spans="16:20" ht="12.75">
      <c r="P538" s="12">
        <v>1.94</v>
      </c>
      <c r="Q538" s="12">
        <f t="shared" si="32"/>
        <v>20.02</v>
      </c>
      <c r="R538" s="14" t="str">
        <f t="shared" si="33"/>
        <v>20.02</v>
      </c>
      <c r="S538" s="6">
        <f t="shared" si="34"/>
        <v>0.02905152870003737</v>
      </c>
      <c r="T538" s="6">
        <f t="shared" si="35"/>
        <v>0</v>
      </c>
    </row>
    <row r="539" spans="16:20" ht="12.75">
      <c r="P539" s="12">
        <v>1.95</v>
      </c>
      <c r="Q539" s="12">
        <f t="shared" si="32"/>
        <v>20.04</v>
      </c>
      <c r="R539" s="14" t="str">
        <f t="shared" si="33"/>
        <v>20.04</v>
      </c>
      <c r="S539" s="6">
        <f t="shared" si="34"/>
        <v>0.02849193614557443</v>
      </c>
      <c r="T539" s="6">
        <f t="shared" si="35"/>
        <v>0</v>
      </c>
    </row>
    <row r="540" spans="16:20" ht="12.75">
      <c r="P540" s="12">
        <v>1.96</v>
      </c>
      <c r="Q540" s="12">
        <f t="shared" si="32"/>
        <v>20.06</v>
      </c>
      <c r="R540" s="14" t="str">
        <f t="shared" si="33"/>
        <v>20.06</v>
      </c>
      <c r="S540" s="6">
        <f t="shared" si="34"/>
        <v>0.02794032832904697</v>
      </c>
      <c r="T540" s="6">
        <f t="shared" si="35"/>
        <v>0</v>
      </c>
    </row>
    <row r="541" spans="16:20" ht="12.75">
      <c r="P541" s="12">
        <v>1.97</v>
      </c>
      <c r="Q541" s="12">
        <f t="shared" si="32"/>
        <v>20.08</v>
      </c>
      <c r="R541" s="14" t="str">
        <f t="shared" si="33"/>
        <v>20.08</v>
      </c>
      <c r="S541" s="6">
        <f t="shared" si="34"/>
        <v>0.027396659913006875</v>
      </c>
      <c r="T541" s="6">
        <f t="shared" si="35"/>
        <v>0</v>
      </c>
    </row>
    <row r="542" spans="16:20" ht="12.75">
      <c r="P542" s="12">
        <v>1.98</v>
      </c>
      <c r="Q542" s="12">
        <f t="shared" si="32"/>
        <v>20.1</v>
      </c>
      <c r="R542" s="14" t="str">
        <f t="shared" si="33"/>
        <v>20.1</v>
      </c>
      <c r="S542" s="6">
        <f t="shared" si="34"/>
        <v>0.02686088408145339</v>
      </c>
      <c r="T542" s="6">
        <f t="shared" si="35"/>
        <v>0</v>
      </c>
    </row>
    <row r="543" spans="16:20" ht="12.75">
      <c r="P543" s="12">
        <v>1.99</v>
      </c>
      <c r="Q543" s="12">
        <f t="shared" si="32"/>
        <v>20.12</v>
      </c>
      <c r="R543" s="14" t="str">
        <f t="shared" si="33"/>
        <v>20.12</v>
      </c>
      <c r="S543" s="6">
        <f t="shared" si="34"/>
        <v>0.026332952587144316</v>
      </c>
      <c r="T543" s="6">
        <f t="shared" si="35"/>
        <v>0</v>
      </c>
    </row>
    <row r="544" spans="16:20" ht="12.75">
      <c r="P544" s="12">
        <v>2</v>
      </c>
      <c r="Q544" s="12">
        <f t="shared" si="32"/>
        <v>20.14</v>
      </c>
      <c r="R544" s="14" t="str">
        <f t="shared" si="33"/>
        <v>20.14</v>
      </c>
      <c r="S544" s="6">
        <f t="shared" si="34"/>
        <v>0.025812815798693003</v>
      </c>
      <c r="T544" s="6">
        <f t="shared" si="35"/>
        <v>0</v>
      </c>
    </row>
    <row r="545" spans="16:20" ht="12.75">
      <c r="P545" s="12">
        <v>2.01</v>
      </c>
      <c r="Q545" s="12">
        <f t="shared" si="32"/>
        <v>20.16</v>
      </c>
      <c r="R545" s="14" t="str">
        <f t="shared" si="33"/>
        <v>20.16</v>
      </c>
      <c r="S545" s="6">
        <f t="shared" si="34"/>
        <v>0.025300422747427123</v>
      </c>
      <c r="T545" s="6">
        <f t="shared" si="35"/>
        <v>0</v>
      </c>
    </row>
    <row r="546" spans="16:20" ht="12.75">
      <c r="P546" s="12">
        <v>2.02</v>
      </c>
      <c r="Q546" s="12">
        <f t="shared" si="32"/>
        <v>20.19</v>
      </c>
      <c r="R546" s="14" t="str">
        <f t="shared" si="33"/>
        <v>20.19</v>
      </c>
      <c r="S546" s="6">
        <f t="shared" si="34"/>
        <v>0.024795721173986197</v>
      </c>
      <c r="T546" s="6">
        <f t="shared" si="35"/>
        <v>0</v>
      </c>
    </row>
    <row r="547" spans="16:20" ht="12.75">
      <c r="P547" s="12">
        <v>2.03</v>
      </c>
      <c r="Q547" s="12">
        <f t="shared" si="32"/>
        <v>20.21</v>
      </c>
      <c r="R547" s="14" t="str">
        <f t="shared" si="33"/>
        <v>20.21</v>
      </c>
      <c r="S547" s="6">
        <f t="shared" si="34"/>
        <v>0.024298657574635514</v>
      </c>
      <c r="T547" s="6">
        <f t="shared" si="35"/>
        <v>0</v>
      </c>
    </row>
    <row r="548" spans="16:20" ht="12.75">
      <c r="P548" s="12">
        <v>2.04</v>
      </c>
      <c r="Q548" s="12">
        <f t="shared" si="32"/>
        <v>20.23</v>
      </c>
      <c r="R548" s="14" t="str">
        <f t="shared" si="33"/>
        <v>20.23</v>
      </c>
      <c r="S548" s="6">
        <f t="shared" si="34"/>
        <v>0.023809177247274056</v>
      </c>
      <c r="T548" s="6">
        <f t="shared" si="35"/>
        <v>0</v>
      </c>
    </row>
    <row r="549" spans="16:20" ht="12.75">
      <c r="P549" s="12">
        <v>2.05</v>
      </c>
      <c r="Q549" s="12">
        <f t="shared" si="32"/>
        <v>20.25</v>
      </c>
      <c r="R549" s="14" t="str">
        <f t="shared" si="33"/>
        <v>20.25</v>
      </c>
      <c r="S549" s="6">
        <f t="shared" si="34"/>
        <v>0.023327224337115926</v>
      </c>
      <c r="T549" s="6">
        <f t="shared" si="35"/>
        <v>0</v>
      </c>
    </row>
    <row r="550" spans="16:20" ht="12.75">
      <c r="P550" s="12">
        <v>2.06</v>
      </c>
      <c r="Q550" s="12">
        <f t="shared" si="32"/>
        <v>20.27</v>
      </c>
      <c r="R550" s="14" t="str">
        <f t="shared" si="33"/>
        <v>20.27</v>
      </c>
      <c r="S550" s="6">
        <f t="shared" si="34"/>
        <v>0.022852741882023988</v>
      </c>
      <c r="T550" s="6">
        <f t="shared" si="35"/>
        <v>0</v>
      </c>
    </row>
    <row r="551" spans="16:20" ht="12.75">
      <c r="P551" s="12">
        <v>2.07</v>
      </c>
      <c r="Q551" s="12">
        <f t="shared" si="32"/>
        <v>20.29</v>
      </c>
      <c r="R551" s="14" t="str">
        <f t="shared" si="33"/>
        <v>20.29</v>
      </c>
      <c r="S551" s="6">
        <f t="shared" si="34"/>
        <v>0</v>
      </c>
      <c r="T551" s="6">
        <f t="shared" si="35"/>
        <v>0.022385671857476322</v>
      </c>
    </row>
    <row r="552" spans="16:20" ht="12.75">
      <c r="P552" s="12">
        <v>2.08</v>
      </c>
      <c r="Q552" s="12">
        <f t="shared" si="32"/>
        <v>20.31</v>
      </c>
      <c r="R552" s="14" t="str">
        <f t="shared" si="33"/>
        <v>20.31</v>
      </c>
      <c r="S552" s="6">
        <f t="shared" si="34"/>
        <v>0</v>
      </c>
      <c r="T552" s="6">
        <f t="shared" si="35"/>
        <v>0.021925955221145925</v>
      </c>
    </row>
    <row r="553" spans="16:20" ht="12.75">
      <c r="P553" s="12">
        <v>2.09</v>
      </c>
      <c r="Q553" s="12">
        <f t="shared" si="32"/>
        <v>20.33</v>
      </c>
      <c r="R553" s="14" t="str">
        <f t="shared" si="33"/>
        <v>20.33</v>
      </c>
      <c r="S553" s="6">
        <f t="shared" si="34"/>
        <v>0</v>
      </c>
      <c r="T553" s="6">
        <f t="shared" si="35"/>
        <v>0.021473531957075267</v>
      </c>
    </row>
    <row r="554" spans="16:20" ht="12.75">
      <c r="P554" s="12">
        <v>2.1</v>
      </c>
      <c r="Q554" s="12">
        <f t="shared" si="32"/>
        <v>20.35</v>
      </c>
      <c r="R554" s="14" t="str">
        <f t="shared" si="33"/>
        <v>20.35</v>
      </c>
      <c r="S554" s="6">
        <f t="shared" si="34"/>
        <v>0</v>
      </c>
      <c r="T554" s="6">
        <f t="shared" si="35"/>
        <v>0.02102834111942742</v>
      </c>
    </row>
    <row r="555" spans="16:20" ht="12.75">
      <c r="P555" s="12">
        <v>2.11</v>
      </c>
      <c r="Q555" s="12">
        <f t="shared" si="32"/>
        <v>20.37</v>
      </c>
      <c r="R555" s="14" t="str">
        <f t="shared" si="33"/>
        <v>20.37</v>
      </c>
      <c r="S555" s="6">
        <f t="shared" si="34"/>
        <v>0</v>
      </c>
      <c r="T555" s="6">
        <f t="shared" si="35"/>
        <v>0.02059032087579699</v>
      </c>
    </row>
    <row r="556" spans="16:20" ht="12.75">
      <c r="P556" s="12">
        <v>2.12</v>
      </c>
      <c r="Q556" s="12">
        <f t="shared" si="32"/>
        <v>20.39</v>
      </c>
      <c r="R556" s="14" t="str">
        <f t="shared" si="33"/>
        <v>20.39</v>
      </c>
      <c r="S556" s="6">
        <f t="shared" si="34"/>
        <v>0</v>
      </c>
      <c r="T556" s="6">
        <f t="shared" si="35"/>
        <v>0.020159408550063655</v>
      </c>
    </row>
    <row r="557" spans="16:20" ht="12.75">
      <c r="P557" s="12">
        <v>2.13</v>
      </c>
      <c r="Q557" s="12">
        <f t="shared" si="32"/>
        <v>20.42</v>
      </c>
      <c r="R557" s="14" t="str">
        <f t="shared" si="33"/>
        <v>20.42</v>
      </c>
      <c r="S557" s="6">
        <f t="shared" si="34"/>
        <v>0</v>
      </c>
      <c r="T557" s="6">
        <f t="shared" si="35"/>
        <v>0.01973554066477282</v>
      </c>
    </row>
    <row r="558" spans="16:20" ht="12.75">
      <c r="P558" s="12">
        <v>2.14</v>
      </c>
      <c r="Q558" s="12">
        <f t="shared" si="32"/>
        <v>20.44</v>
      </c>
      <c r="R558" s="14" t="str">
        <f t="shared" si="33"/>
        <v>20.44</v>
      </c>
      <c r="S558" s="6">
        <f t="shared" si="34"/>
        <v>0</v>
      </c>
      <c r="T558" s="6">
        <f t="shared" si="35"/>
        <v>0.01931865298302768</v>
      </c>
    </row>
    <row r="559" spans="16:20" ht="12.75">
      <c r="P559" s="12">
        <v>2.15</v>
      </c>
      <c r="Q559" s="12">
        <f t="shared" si="32"/>
        <v>20.46</v>
      </c>
      <c r="R559" s="14" t="str">
        <f t="shared" si="33"/>
        <v>20.46</v>
      </c>
      <c r="S559" s="6">
        <f t="shared" si="34"/>
        <v>0</v>
      </c>
      <c r="T559" s="6">
        <f t="shared" si="35"/>
        <v>0.01890868054987851</v>
      </c>
    </row>
    <row r="560" spans="16:20" ht="12.75">
      <c r="P560" s="12">
        <v>2.16</v>
      </c>
      <c r="Q560" s="12">
        <f t="shared" si="32"/>
        <v>20.48</v>
      </c>
      <c r="R560" s="14" t="str">
        <f t="shared" si="33"/>
        <v>20.48</v>
      </c>
      <c r="S560" s="6">
        <f t="shared" si="34"/>
        <v>0</v>
      </c>
      <c r="T560" s="6">
        <f t="shared" si="35"/>
        <v>0.01850555773319463</v>
      </c>
    </row>
    <row r="561" spans="16:20" ht="12.75">
      <c r="P561" s="12">
        <v>2.17</v>
      </c>
      <c r="Q561" s="12">
        <f t="shared" si="32"/>
        <v>20.5</v>
      </c>
      <c r="R561" s="14" t="str">
        <f t="shared" si="33"/>
        <v>20.5</v>
      </c>
      <c r="S561" s="6">
        <f t="shared" si="34"/>
        <v>0</v>
      </c>
      <c r="T561" s="6">
        <f t="shared" si="35"/>
        <v>0.018109218264006237</v>
      </c>
    </row>
    <row r="562" spans="16:20" ht="12.75">
      <c r="P562" s="12">
        <v>2.18</v>
      </c>
      <c r="Q562" s="12">
        <f t="shared" si="32"/>
        <v>20.52</v>
      </c>
      <c r="R562" s="14" t="str">
        <f t="shared" si="33"/>
        <v>20.52</v>
      </c>
      <c r="S562" s="6">
        <f t="shared" si="34"/>
        <v>0</v>
      </c>
      <c r="T562" s="6">
        <f t="shared" si="35"/>
        <v>0.017719595276302985</v>
      </c>
    </row>
    <row r="563" spans="16:20" ht="12.75">
      <c r="P563" s="12">
        <v>2.19</v>
      </c>
      <c r="Q563" s="12">
        <f t="shared" si="32"/>
        <v>20.54</v>
      </c>
      <c r="R563" s="14" t="str">
        <f t="shared" si="33"/>
        <v>20.54</v>
      </c>
      <c r="S563" s="6">
        <f t="shared" si="34"/>
        <v>0</v>
      </c>
      <c r="T563" s="6">
        <f t="shared" si="35"/>
        <v>0.017336621346277652</v>
      </c>
    </row>
    <row r="564" spans="16:20" ht="12.75">
      <c r="P564" s="12">
        <v>2.2</v>
      </c>
      <c r="Q564" s="12">
        <f t="shared" si="32"/>
        <v>20.56</v>
      </c>
      <c r="R564" s="14" t="str">
        <f t="shared" si="33"/>
        <v>20.56</v>
      </c>
      <c r="S564" s="6">
        <f t="shared" si="34"/>
        <v>0</v>
      </c>
      <c r="T564" s="6">
        <f t="shared" si="35"/>
        <v>0.016960228531003086</v>
      </c>
    </row>
    <row r="565" spans="16:20" ht="12.75">
      <c r="P565" s="12">
        <v>2.21</v>
      </c>
      <c r="Q565" s="12">
        <f t="shared" si="32"/>
        <v>20.58</v>
      </c>
      <c r="R565" s="14" t="str">
        <f t="shared" si="33"/>
        <v>20.58</v>
      </c>
      <c r="S565" s="6">
        <f t="shared" si="34"/>
        <v>0</v>
      </c>
      <c r="T565" s="6">
        <f t="shared" si="35"/>
        <v>0.016590348406532094</v>
      </c>
    </row>
    <row r="566" spans="16:20" ht="12.75">
      <c r="P566" s="12">
        <v>2.22</v>
      </c>
      <c r="Q566" s="12">
        <f t="shared" si="32"/>
        <v>20.6</v>
      </c>
      <c r="R566" s="14" t="str">
        <f t="shared" si="33"/>
        <v>20.6</v>
      </c>
      <c r="S566" s="6">
        <f t="shared" si="34"/>
        <v>0</v>
      </c>
      <c r="T566" s="6">
        <f t="shared" si="35"/>
        <v>0.01622691210540972</v>
      </c>
    </row>
    <row r="567" spans="16:20" ht="12.75">
      <c r="P567" s="12">
        <v>2.23</v>
      </c>
      <c r="Q567" s="12">
        <f t="shared" si="32"/>
        <v>20.62</v>
      </c>
      <c r="R567" s="14" t="str">
        <f t="shared" si="33"/>
        <v>20.62</v>
      </c>
      <c r="S567" s="6">
        <f t="shared" si="34"/>
        <v>0</v>
      </c>
      <c r="T567" s="6">
        <f t="shared" si="35"/>
        <v>0.015869850353588785</v>
      </c>
    </row>
    <row r="568" spans="16:20" ht="12.75">
      <c r="P568" s="12">
        <v>2.24</v>
      </c>
      <c r="Q568" s="12">
        <f t="shared" si="32"/>
        <v>20.65</v>
      </c>
      <c r="R568" s="14" t="str">
        <f t="shared" si="33"/>
        <v>20.65</v>
      </c>
      <c r="S568" s="6">
        <f t="shared" si="34"/>
        <v>0</v>
      </c>
      <c r="T568" s="6">
        <f t="shared" si="35"/>
        <v>0.015519093506739473</v>
      </c>
    </row>
    <row r="569" spans="16:20" ht="12.75">
      <c r="P569" s="12">
        <v>2.25</v>
      </c>
      <c r="Q569" s="12">
        <f t="shared" si="32"/>
        <v>20.67</v>
      </c>
      <c r="R569" s="14" t="str">
        <f t="shared" si="33"/>
        <v>20.67</v>
      </c>
      <c r="S569" s="6">
        <f t="shared" si="34"/>
        <v>0</v>
      </c>
      <c r="T569" s="6">
        <f t="shared" si="35"/>
        <v>0.015174571585944999</v>
      </c>
    </row>
    <row r="570" spans="16:20" ht="12.75">
      <c r="P570" s="12">
        <v>2.26</v>
      </c>
      <c r="Q570" s="12">
        <f t="shared" si="32"/>
        <v>20.69</v>
      </c>
      <c r="R570" s="14" t="str">
        <f t="shared" si="33"/>
        <v>20.69</v>
      </c>
      <c r="S570" s="6">
        <f t="shared" si="34"/>
        <v>0</v>
      </c>
      <c r="T570" s="6">
        <f t="shared" si="35"/>
        <v>0.014836214312775362</v>
      </c>
    </row>
    <row r="571" spans="16:20" ht="12.75">
      <c r="P571" s="12">
        <v>2.27</v>
      </c>
      <c r="Q571" s="12">
        <f t="shared" si="32"/>
        <v>20.71</v>
      </c>
      <c r="R571" s="14" t="str">
        <f t="shared" si="33"/>
        <v>20.71</v>
      </c>
      <c r="S571" s="6">
        <f t="shared" si="34"/>
        <v>0</v>
      </c>
      <c r="T571" s="6">
        <f t="shared" si="35"/>
        <v>0.014503951143732418</v>
      </c>
    </row>
    <row r="572" spans="16:20" ht="12.75">
      <c r="P572" s="12">
        <v>2.28</v>
      </c>
      <c r="Q572" s="12">
        <f t="shared" si="32"/>
        <v>20.73</v>
      </c>
      <c r="R572" s="14" t="str">
        <f t="shared" si="33"/>
        <v>20.73</v>
      </c>
      <c r="S572" s="6">
        <f t="shared" si="34"/>
        <v>0</v>
      </c>
      <c r="T572" s="6">
        <f t="shared" si="35"/>
        <v>0.014177711304059664</v>
      </c>
    </row>
    <row r="573" spans="16:20" ht="12.75">
      <c r="P573" s="12">
        <v>2.29</v>
      </c>
      <c r="Q573" s="12">
        <f t="shared" si="32"/>
        <v>20.75</v>
      </c>
      <c r="R573" s="14" t="str">
        <f t="shared" si="33"/>
        <v>20.75</v>
      </c>
      <c r="S573" s="6">
        <f t="shared" si="34"/>
        <v>0</v>
      </c>
      <c r="T573" s="6">
        <f t="shared" si="35"/>
        <v>0.01385742382091072</v>
      </c>
    </row>
    <row r="574" spans="16:20" ht="12.75">
      <c r="P574" s="12">
        <v>2.3</v>
      </c>
      <c r="Q574" s="12">
        <f t="shared" si="32"/>
        <v>20.77</v>
      </c>
      <c r="R574" s="14" t="str">
        <f t="shared" si="33"/>
        <v>20.77</v>
      </c>
      <c r="S574" s="6">
        <f t="shared" si="34"/>
        <v>0</v>
      </c>
      <c r="T574" s="6">
        <f t="shared" si="35"/>
        <v>0.013543017555871499</v>
      </c>
    </row>
    <row r="575" spans="16:20" ht="12.75">
      <c r="P575" s="12">
        <v>2.31</v>
      </c>
      <c r="Q575" s="12">
        <f t="shared" si="32"/>
        <v>20.79</v>
      </c>
      <c r="R575" s="14" t="str">
        <f t="shared" si="33"/>
        <v>20.79</v>
      </c>
      <c r="S575" s="6">
        <f t="shared" si="34"/>
        <v>0</v>
      </c>
      <c r="T575" s="6">
        <f t="shared" si="35"/>
        <v>0.013234421236830928</v>
      </c>
    </row>
    <row r="576" spans="16:20" ht="12.75">
      <c r="P576" s="12">
        <v>2.32</v>
      </c>
      <c r="Q576" s="12">
        <f t="shared" si="32"/>
        <v>20.81</v>
      </c>
      <c r="R576" s="14" t="str">
        <f t="shared" si="33"/>
        <v>20.81</v>
      </c>
      <c r="S576" s="6">
        <f t="shared" si="34"/>
        <v>0</v>
      </c>
      <c r="T576" s="6">
        <f t="shared" si="35"/>
        <v>0.012931563489196456</v>
      </c>
    </row>
    <row r="577" spans="16:20" ht="12.75">
      <c r="P577" s="12">
        <v>2.33</v>
      </c>
      <c r="Q577" s="12">
        <f t="shared" si="32"/>
        <v>20.83</v>
      </c>
      <c r="R577" s="14" t="str">
        <f t="shared" si="33"/>
        <v>20.83</v>
      </c>
      <c r="S577" s="6">
        <f t="shared" si="34"/>
        <v>0</v>
      </c>
      <c r="T577" s="6">
        <f t="shared" si="35"/>
        <v>0.012634372866450281</v>
      </c>
    </row>
    <row r="578" spans="16:20" ht="12.75">
      <c r="P578" s="12">
        <v>2.34</v>
      </c>
      <c r="Q578" s="12">
        <f t="shared" si="32"/>
        <v>20.85</v>
      </c>
      <c r="R578" s="14" t="str">
        <f t="shared" si="33"/>
        <v>20.85</v>
      </c>
      <c r="S578" s="6">
        <f t="shared" si="34"/>
        <v>0</v>
      </c>
      <c r="T578" s="6">
        <f t="shared" si="35"/>
        <v>0.012342777880043539</v>
      </c>
    </row>
    <row r="579" spans="16:20" ht="12.75">
      <c r="P579" s="12">
        <v>2.35</v>
      </c>
      <c r="Q579" s="12">
        <f t="shared" si="32"/>
        <v>20.88</v>
      </c>
      <c r="R579" s="14" t="str">
        <f t="shared" si="33"/>
        <v>20.88</v>
      </c>
      <c r="S579" s="6">
        <f t="shared" si="34"/>
        <v>0</v>
      </c>
      <c r="T579" s="6">
        <f t="shared" si="35"/>
        <v>0.012056707028625605</v>
      </c>
    </row>
    <row r="580" spans="16:20" ht="12.75">
      <c r="P580" s="12">
        <v>2.36</v>
      </c>
      <c r="Q580" s="12">
        <f t="shared" si="32"/>
        <v>20.9</v>
      </c>
      <c r="R580" s="14" t="str">
        <f t="shared" si="33"/>
        <v>20.9</v>
      </c>
      <c r="S580" s="6">
        <f t="shared" si="34"/>
        <v>0</v>
      </c>
      <c r="T580" s="6">
        <f t="shared" si="35"/>
        <v>0.011776088826606738</v>
      </c>
    </row>
    <row r="581" spans="16:20" ht="12.75">
      <c r="P581" s="12">
        <v>2.37</v>
      </c>
      <c r="Q581" s="12">
        <f t="shared" si="32"/>
        <v>20.92</v>
      </c>
      <c r="R581" s="14" t="str">
        <f t="shared" si="33"/>
        <v>20.92</v>
      </c>
      <c r="S581" s="6">
        <f t="shared" si="34"/>
        <v>0</v>
      </c>
      <c r="T581" s="6">
        <f t="shared" si="35"/>
        <v>0.01150085183205216</v>
      </c>
    </row>
    <row r="582" spans="16:20" ht="12.75">
      <c r="P582" s="12">
        <v>2.38</v>
      </c>
      <c r="Q582" s="12">
        <f t="shared" si="32"/>
        <v>20.94</v>
      </c>
      <c r="R582" s="14" t="str">
        <f t="shared" si="33"/>
        <v>20.94</v>
      </c>
      <c r="S582" s="6">
        <f t="shared" si="34"/>
        <v>0</v>
      </c>
      <c r="T582" s="6">
        <f t="shared" si="35"/>
        <v>0.011230924673906923</v>
      </c>
    </row>
    <row r="583" spans="16:20" ht="12.75">
      <c r="P583" s="12">
        <v>2.39</v>
      </c>
      <c r="Q583" s="12">
        <f t="shared" si="32"/>
        <v>20.96</v>
      </c>
      <c r="R583" s="14" t="str">
        <f t="shared" si="33"/>
        <v>20.96</v>
      </c>
      <c r="S583" s="6">
        <f t="shared" si="34"/>
        <v>0</v>
      </c>
      <c r="T583" s="6">
        <f t="shared" si="35"/>
        <v>0.010966236078550629</v>
      </c>
    </row>
    <row r="584" spans="16:20" ht="12.75">
      <c r="P584" s="12">
        <v>2.4</v>
      </c>
      <c r="Q584" s="12">
        <f t="shared" si="32"/>
        <v>20.98</v>
      </c>
      <c r="R584" s="14" t="str">
        <f t="shared" si="33"/>
        <v>20.98</v>
      </c>
      <c r="S584" s="6">
        <f t="shared" si="34"/>
        <v>0</v>
      </c>
      <c r="T584" s="6">
        <f t="shared" si="35"/>
        <v>0.010706714895682208</v>
      </c>
    </row>
    <row r="585" spans="16:20" ht="12.75">
      <c r="P585" s="12">
        <v>2.41</v>
      </c>
      <c r="Q585" s="12">
        <f t="shared" si="32"/>
        <v>21</v>
      </c>
      <c r="R585" s="14" t="str">
        <f t="shared" si="33"/>
        <v>21</v>
      </c>
      <c r="S585" s="6">
        <f t="shared" si="34"/>
        <v>0</v>
      </c>
      <c r="T585" s="6">
        <f t="shared" si="35"/>
        <v>0.010452290123534925</v>
      </c>
    </row>
    <row r="586" spans="16:20" ht="12.75">
      <c r="P586" s="12">
        <v>2.42</v>
      </c>
      <c r="Q586" s="12">
        <f t="shared" si="32"/>
        <v>21.02</v>
      </c>
      <c r="R586" s="14" t="str">
        <f t="shared" si="33"/>
        <v>21.02</v>
      </c>
      <c r="S586" s="6">
        <f t="shared" si="34"/>
        <v>0</v>
      </c>
      <c r="T586" s="6">
        <f t="shared" si="35"/>
        <v>0.010202890933422607</v>
      </c>
    </row>
    <row r="587" spans="16:20" ht="12.75">
      <c r="P587" s="12">
        <v>2.43</v>
      </c>
      <c r="Q587" s="12">
        <f t="shared" si="32"/>
        <v>21.04</v>
      </c>
      <c r="R587" s="14" t="str">
        <f t="shared" si="33"/>
        <v>21.04</v>
      </c>
      <c r="S587" s="6">
        <f t="shared" si="34"/>
        <v>0</v>
      </c>
      <c r="T587" s="6">
        <f t="shared" si="35"/>
        <v>0.009958446693618226</v>
      </c>
    </row>
    <row r="588" spans="16:20" ht="12.75">
      <c r="P588" s="12">
        <v>2.44</v>
      </c>
      <c r="Q588" s="12">
        <f t="shared" si="32"/>
        <v>21.06</v>
      </c>
      <c r="R588" s="14" t="str">
        <f t="shared" si="33"/>
        <v>21.06</v>
      </c>
      <c r="S588" s="6">
        <f t="shared" si="34"/>
        <v>0</v>
      </c>
      <c r="T588" s="6">
        <f t="shared" si="35"/>
        <v>0.009718886992566697</v>
      </c>
    </row>
    <row r="589" spans="16:20" ht="12.75">
      <c r="P589" s="12">
        <v>2.45</v>
      </c>
      <c r="Q589" s="12">
        <f t="shared" si="32"/>
        <v>21.08</v>
      </c>
      <c r="R589" s="14" t="str">
        <f t="shared" si="33"/>
        <v>21.08</v>
      </c>
      <c r="S589" s="6">
        <f t="shared" si="34"/>
        <v>0</v>
      </c>
      <c r="T589" s="6">
        <f t="shared" si="35"/>
        <v>0.009484141661433838</v>
      </c>
    </row>
    <row r="590" spans="16:20" ht="12.75">
      <c r="P590" s="12">
        <v>2.46</v>
      </c>
      <c r="Q590" s="12">
        <f t="shared" si="32"/>
        <v>21.11</v>
      </c>
      <c r="R590" s="14" t="str">
        <f t="shared" si="33"/>
        <v>21.11</v>
      </c>
      <c r="S590" s="6">
        <f t="shared" si="34"/>
        <v>0</v>
      </c>
      <c r="T590" s="6">
        <f t="shared" si="35"/>
        <v>0.009254140795994261</v>
      </c>
    </row>
    <row r="591" spans="16:20" ht="12.75">
      <c r="P591" s="12">
        <v>2.47</v>
      </c>
      <c r="Q591" s="12">
        <f t="shared" si="32"/>
        <v>21.13</v>
      </c>
      <c r="R591" s="14" t="str">
        <f t="shared" si="33"/>
        <v>21.13</v>
      </c>
      <c r="S591" s="6">
        <f t="shared" si="34"/>
        <v>0</v>
      </c>
      <c r="T591" s="6">
        <f t="shared" si="35"/>
        <v>0.00902881477786082</v>
      </c>
    </row>
    <row r="592" spans="16:20" ht="12.75">
      <c r="P592" s="12">
        <v>2.48</v>
      </c>
      <c r="Q592" s="12">
        <f t="shared" si="32"/>
        <v>21.15</v>
      </c>
      <c r="R592" s="14" t="str">
        <f t="shared" si="33"/>
        <v>21.15</v>
      </c>
      <c r="S592" s="6">
        <f t="shared" si="34"/>
        <v>0</v>
      </c>
      <c r="T592" s="6">
        <f t="shared" si="35"/>
        <v>0.008808094295059304</v>
      </c>
    </row>
    <row r="593" spans="16:20" ht="12.75">
      <c r="P593" s="12">
        <v>2.49</v>
      </c>
      <c r="Q593" s="12">
        <f t="shared" si="32"/>
        <v>21.17</v>
      </c>
      <c r="R593" s="14" t="str">
        <f t="shared" si="33"/>
        <v>21.17</v>
      </c>
      <c r="S593" s="6">
        <f t="shared" si="34"/>
        <v>0</v>
      </c>
      <c r="T593" s="6">
        <f t="shared" si="35"/>
        <v>0.008591910361951682</v>
      </c>
    </row>
    <row r="594" spans="16:20" ht="12.75">
      <c r="P594" s="12">
        <v>2.5</v>
      </c>
      <c r="Q594" s="12">
        <f t="shared" si="32"/>
        <v>21.19</v>
      </c>
      <c r="R594" s="14" t="str">
        <f t="shared" si="33"/>
        <v>21.19</v>
      </c>
      <c r="S594" s="6">
        <f t="shared" si="34"/>
        <v>0</v>
      </c>
      <c r="T594" s="6">
        <f t="shared" si="35"/>
        <v>0.008380194338512274</v>
      </c>
    </row>
    <row r="595" spans="16:20" ht="12.75">
      <c r="P595" s="12">
        <v>2.51</v>
      </c>
      <c r="Q595" s="12">
        <f t="shared" si="32"/>
        <v>21.21</v>
      </c>
      <c r="R595" s="14" t="str">
        <f t="shared" si="33"/>
        <v>21.21</v>
      </c>
      <c r="S595" s="6">
        <f t="shared" si="34"/>
        <v>0</v>
      </c>
      <c r="T595" s="6">
        <f t="shared" si="35"/>
        <v>0.008172877948961028</v>
      </c>
    </row>
    <row r="596" spans="16:20" ht="12.75">
      <c r="P596" s="12">
        <v>2.52</v>
      </c>
      <c r="Q596" s="12">
        <f t="shared" si="32"/>
        <v>21.23</v>
      </c>
      <c r="R596" s="14" t="str">
        <f t="shared" si="33"/>
        <v>21.23</v>
      </c>
      <c r="S596" s="6">
        <f t="shared" si="34"/>
        <v>0</v>
      </c>
      <c r="T596" s="6">
        <f t="shared" si="35"/>
        <v>0.007969893299758725</v>
      </c>
    </row>
    <row r="597" spans="16:20" ht="12.75">
      <c r="P597" s="12">
        <v>2.53</v>
      </c>
      <c r="Q597" s="12">
        <f t="shared" si="32"/>
        <v>21.25</v>
      </c>
      <c r="R597" s="14" t="str">
        <f t="shared" si="33"/>
        <v>21.25</v>
      </c>
      <c r="S597" s="6">
        <f t="shared" si="34"/>
        <v>0</v>
      </c>
      <c r="T597" s="6">
        <f t="shared" si="35"/>
        <v>0.007771172896969252</v>
      </c>
    </row>
    <row r="598" spans="16:20" ht="12.75">
      <c r="P598" s="12">
        <v>2.54</v>
      </c>
      <c r="Q598" s="12">
        <f t="shared" si="32"/>
        <v>21.27</v>
      </c>
      <c r="R598" s="14" t="str">
        <f t="shared" si="33"/>
        <v>21.27</v>
      </c>
      <c r="S598" s="6">
        <f t="shared" si="34"/>
        <v>0</v>
      </c>
      <c r="T598" s="6">
        <f t="shared" si="35"/>
        <v>0.007576649662994055</v>
      </c>
    </row>
    <row r="599" spans="16:20" ht="12.75">
      <c r="P599" s="12">
        <v>2.55</v>
      </c>
      <c r="Q599" s="12">
        <f t="shared" si="32"/>
        <v>21.29</v>
      </c>
      <c r="R599" s="14" t="str">
        <f t="shared" si="33"/>
        <v>21.29</v>
      </c>
      <c r="S599" s="6">
        <f t="shared" si="34"/>
        <v>0</v>
      </c>
      <c r="T599" s="6">
        <f t="shared" si="35"/>
        <v>0.007386256952684814</v>
      </c>
    </row>
    <row r="600" spans="16:20" ht="12.75">
      <c r="P600" s="12">
        <v>2.56</v>
      </c>
      <c r="Q600" s="12">
        <f t="shared" si="32"/>
        <v>21.31</v>
      </c>
      <c r="R600" s="14" t="str">
        <f t="shared" si="33"/>
        <v>21.31</v>
      </c>
      <c r="S600" s="6">
        <f t="shared" si="34"/>
        <v>0</v>
      </c>
      <c r="T600" s="6">
        <f t="shared" si="35"/>
        <v>0.0071999285688399495</v>
      </c>
    </row>
    <row r="601" spans="16:20" ht="12.75">
      <c r="P601" s="12">
        <v>2.57</v>
      </c>
      <c r="Q601" s="12">
        <f aca="true" t="shared" si="36" ref="Q601:Q664">ROUND(P601*$E$4/SQRT($E$6)+$E$5,2)</f>
        <v>21.34</v>
      </c>
      <c r="R601" s="14" t="str">
        <f aca="true" t="shared" si="37" ref="R601:R664">CONCATENATE(Q601)</f>
        <v>21.34</v>
      </c>
      <c r="S601" s="6">
        <f aca="true" t="shared" si="38" ref="S601:S664">IF(OR(Q601&lt;$G$7,Q601&gt;$I$7),0,(EXP(-0.5*P601^2))/($E$4*(1/SQRT($E$6))*SQRT(2*PI())))</f>
        <v>0</v>
      </c>
      <c r="T601" s="6">
        <f aca="true" t="shared" si="39" ref="T601:T664">IF(AND(Q601&gt;=$G$7,Q601&lt;=$I$7),0,(EXP(-0.5*P601^2))/($E$4*(1/SQRT($E$6))*SQRT(2*PI())))</f>
        <v>0.007017598777091471</v>
      </c>
    </row>
    <row r="602" spans="16:20" ht="12.75">
      <c r="P602" s="12">
        <v>2.58</v>
      </c>
      <c r="Q602" s="12">
        <f t="shared" si="36"/>
        <v>21.36</v>
      </c>
      <c r="R602" s="14" t="str">
        <f t="shared" si="37"/>
        <v>21.36</v>
      </c>
      <c r="S602" s="6">
        <f t="shared" si="38"/>
        <v>0</v>
      </c>
      <c r="T602" s="6">
        <f t="shared" si="39"/>
        <v>0.006839202320188447</v>
      </c>
    </row>
    <row r="603" spans="16:20" ht="12.75">
      <c r="P603" s="12">
        <v>2.59</v>
      </c>
      <c r="Q603" s="12">
        <f t="shared" si="36"/>
        <v>21.38</v>
      </c>
      <c r="R603" s="14" t="str">
        <f t="shared" si="37"/>
        <v>21.38</v>
      </c>
      <c r="S603" s="6">
        <f t="shared" si="38"/>
        <v>0</v>
      </c>
      <c r="T603" s="6">
        <f t="shared" si="39"/>
        <v>0.006664674431684095</v>
      </c>
    </row>
    <row r="604" spans="16:20" ht="12.75">
      <c r="P604" s="12">
        <v>2.6</v>
      </c>
      <c r="Q604" s="12">
        <f t="shared" si="36"/>
        <v>21.4</v>
      </c>
      <c r="R604" s="14" t="str">
        <f t="shared" si="37"/>
        <v>21.4</v>
      </c>
      <c r="S604" s="6">
        <f t="shared" si="38"/>
        <v>0</v>
      </c>
      <c r="T604" s="6">
        <f t="shared" si="39"/>
        <v>0.006493950849033207</v>
      </c>
    </row>
    <row r="605" spans="16:20" ht="12.75">
      <c r="P605" s="12">
        <v>2.61</v>
      </c>
      <c r="Q605" s="12">
        <f t="shared" si="36"/>
        <v>21.42</v>
      </c>
      <c r="R605" s="14" t="str">
        <f t="shared" si="37"/>
        <v>21.42</v>
      </c>
      <c r="S605" s="6">
        <f t="shared" si="38"/>
        <v>0</v>
      </c>
      <c r="T605" s="6">
        <f t="shared" si="39"/>
        <v>0.006326967826107441</v>
      </c>
    </row>
    <row r="606" spans="16:20" ht="12.75">
      <c r="P606" s="12">
        <v>2.62</v>
      </c>
      <c r="Q606" s="12">
        <f t="shared" si="36"/>
        <v>21.44</v>
      </c>
      <c r="R606" s="14" t="str">
        <f t="shared" si="37"/>
        <v>21.44</v>
      </c>
      <c r="S606" s="6">
        <f t="shared" si="38"/>
        <v>0</v>
      </c>
      <c r="T606" s="6">
        <f t="shared" si="39"/>
        <v>0.006163662145135626</v>
      </c>
    </row>
    <row r="607" spans="16:20" ht="12.75">
      <c r="P607" s="12">
        <v>2.63</v>
      </c>
      <c r="Q607" s="12">
        <f t="shared" si="36"/>
        <v>21.46</v>
      </c>
      <c r="R607" s="14" t="str">
        <f t="shared" si="37"/>
        <v>21.46</v>
      </c>
      <c r="S607" s="6">
        <f t="shared" si="38"/>
        <v>0</v>
      </c>
      <c r="T607" s="6">
        <f t="shared" si="39"/>
        <v>0.006003971128077028</v>
      </c>
    </row>
    <row r="608" spans="16:20" ht="12.75">
      <c r="P608" s="12">
        <v>2.64</v>
      </c>
      <c r="Q608" s="12">
        <f t="shared" si="36"/>
        <v>21.48</v>
      </c>
      <c r="R608" s="14" t="str">
        <f t="shared" si="37"/>
        <v>21.48</v>
      </c>
      <c r="S608" s="6">
        <f t="shared" si="38"/>
        <v>0</v>
      </c>
      <c r="T608" s="6">
        <f t="shared" si="39"/>
        <v>0.005847832647435127</v>
      </c>
    </row>
    <row r="609" spans="16:20" ht="12.75">
      <c r="P609" s="12">
        <v>2.65</v>
      </c>
      <c r="Q609" s="12">
        <f t="shared" si="36"/>
        <v>21.5</v>
      </c>
      <c r="R609" s="14" t="str">
        <f t="shared" si="37"/>
        <v>21.5</v>
      </c>
      <c r="S609" s="6">
        <f t="shared" si="38"/>
        <v>0</v>
      </c>
      <c r="T609" s="6">
        <f t="shared" si="39"/>
        <v>0.0056951851365202415</v>
      </c>
    </row>
    <row r="610" spans="16:20" ht="12.75">
      <c r="P610" s="12">
        <v>2.66</v>
      </c>
      <c r="Q610" s="12">
        <f t="shared" si="36"/>
        <v>21.52</v>
      </c>
      <c r="R610" s="14" t="str">
        <f t="shared" si="37"/>
        <v>21.52</v>
      </c>
      <c r="S610" s="6">
        <f t="shared" si="38"/>
        <v>0</v>
      </c>
      <c r="T610" s="6">
        <f t="shared" si="39"/>
        <v>0.0055459675991689165</v>
      </c>
    </row>
    <row r="611" spans="16:20" ht="12.75">
      <c r="P611" s="12">
        <v>2.67</v>
      </c>
      <c r="Q611" s="12">
        <f t="shared" si="36"/>
        <v>21.54</v>
      </c>
      <c r="R611" s="14" t="str">
        <f t="shared" si="37"/>
        <v>21.54</v>
      </c>
      <c r="S611" s="6">
        <f t="shared" si="38"/>
        <v>0</v>
      </c>
      <c r="T611" s="6">
        <f t="shared" si="39"/>
        <v>0.005400119618928687</v>
      </c>
    </row>
    <row r="612" spans="16:20" ht="12.75">
      <c r="P612" s="12">
        <v>2.68</v>
      </c>
      <c r="Q612" s="12">
        <f t="shared" si="36"/>
        <v>21.57</v>
      </c>
      <c r="R612" s="14" t="str">
        <f t="shared" si="37"/>
        <v>21.57</v>
      </c>
      <c r="S612" s="6">
        <f t="shared" si="38"/>
        <v>0</v>
      </c>
      <c r="T612" s="6">
        <f t="shared" si="39"/>
        <v>0.005257581367716554</v>
      </c>
    </row>
    <row r="613" spans="16:20" ht="12.75">
      <c r="P613" s="12">
        <v>2.69</v>
      </c>
      <c r="Q613" s="12">
        <f t="shared" si="36"/>
        <v>21.59</v>
      </c>
      <c r="R613" s="14" t="str">
        <f t="shared" si="37"/>
        <v>21.59</v>
      </c>
      <c r="S613" s="6">
        <f t="shared" si="38"/>
        <v>0</v>
      </c>
      <c r="T613" s="6">
        <f t="shared" si="39"/>
        <v>0.00511829361395998</v>
      </c>
    </row>
    <row r="614" spans="16:20" ht="12.75">
      <c r="P614" s="12">
        <v>2.7</v>
      </c>
      <c r="Q614" s="12">
        <f t="shared" si="36"/>
        <v>21.61</v>
      </c>
      <c r="R614" s="14" t="str">
        <f t="shared" si="37"/>
        <v>21.61</v>
      </c>
      <c r="S614" s="6">
        <f t="shared" si="38"/>
        <v>0</v>
      </c>
      <c r="T614" s="6">
        <f t="shared" si="39"/>
        <v>0.004982197730229035</v>
      </c>
    </row>
    <row r="615" spans="16:20" ht="12.75">
      <c r="P615" s="12">
        <v>2.71</v>
      </c>
      <c r="Q615" s="12">
        <f t="shared" si="36"/>
        <v>21.63</v>
      </c>
      <c r="R615" s="14" t="str">
        <f t="shared" si="37"/>
        <v>21.63</v>
      </c>
      <c r="S615" s="6">
        <f t="shared" si="38"/>
        <v>0</v>
      </c>
      <c r="T615" s="6">
        <f t="shared" si="39"/>
        <v>0.004849235700368805</v>
      </c>
    </row>
    <row r="616" spans="16:20" ht="12.75">
      <c r="P616" s="12">
        <v>2.72</v>
      </c>
      <c r="Q616" s="12">
        <f t="shared" si="36"/>
        <v>21.65</v>
      </c>
      <c r="R616" s="14" t="str">
        <f t="shared" si="37"/>
        <v>21.65</v>
      </c>
      <c r="S616" s="6">
        <f t="shared" si="38"/>
        <v>0</v>
      </c>
      <c r="T616" s="6">
        <f t="shared" si="39"/>
        <v>0.004719350126140848</v>
      </c>
    </row>
    <row r="617" spans="16:20" ht="12.75">
      <c r="P617" s="12">
        <v>2.73</v>
      </c>
      <c r="Q617" s="12">
        <f t="shared" si="36"/>
        <v>21.67</v>
      </c>
      <c r="R617" s="14" t="str">
        <f t="shared" si="37"/>
        <v>21.67</v>
      </c>
      <c r="S617" s="6">
        <f t="shared" si="38"/>
        <v>0</v>
      </c>
      <c r="T617" s="6">
        <f t="shared" si="39"/>
        <v>0.004592484233383058</v>
      </c>
    </row>
    <row r="618" spans="16:20" ht="12.75">
      <c r="P618" s="12">
        <v>2.74</v>
      </c>
      <c r="Q618" s="12">
        <f t="shared" si="36"/>
        <v>21.69</v>
      </c>
      <c r="R618" s="14" t="str">
        <f t="shared" si="37"/>
        <v>21.69</v>
      </c>
      <c r="S618" s="6">
        <f t="shared" si="38"/>
        <v>0</v>
      </c>
      <c r="T618" s="6">
        <f t="shared" si="39"/>
        <v>0.004468581877696904</v>
      </c>
    </row>
    <row r="619" spans="16:20" ht="12.75">
      <c r="P619" s="12">
        <v>2.75</v>
      </c>
      <c r="Q619" s="12">
        <f t="shared" si="36"/>
        <v>21.71</v>
      </c>
      <c r="R619" s="14" t="str">
        <f t="shared" si="37"/>
        <v>21.71</v>
      </c>
      <c r="S619" s="6">
        <f t="shared" si="38"/>
        <v>0</v>
      </c>
      <c r="T619" s="6">
        <f t="shared" si="39"/>
        <v>0.004347587549671583</v>
      </c>
    </row>
    <row r="620" spans="16:20" ht="12.75">
      <c r="P620" s="12">
        <v>2.76</v>
      </c>
      <c r="Q620" s="12">
        <f t="shared" si="36"/>
        <v>21.73</v>
      </c>
      <c r="R620" s="14" t="str">
        <f t="shared" si="37"/>
        <v>21.73</v>
      </c>
      <c r="S620" s="6">
        <f t="shared" si="38"/>
        <v>0</v>
      </c>
      <c r="T620" s="6">
        <f t="shared" si="39"/>
        <v>0.004229446379654216</v>
      </c>
    </row>
    <row r="621" spans="16:20" ht="12.75">
      <c r="P621" s="12">
        <v>2.77</v>
      </c>
      <c r="Q621" s="12">
        <f t="shared" si="36"/>
        <v>21.75</v>
      </c>
      <c r="R621" s="14" t="str">
        <f t="shared" si="37"/>
        <v>21.75</v>
      </c>
      <c r="S621" s="6">
        <f t="shared" si="38"/>
        <v>0</v>
      </c>
      <c r="T621" s="6">
        <f t="shared" si="39"/>
        <v>0.004114104142075649</v>
      </c>
    </row>
    <row r="622" spans="16:20" ht="12.75">
      <c r="P622" s="12">
        <v>2.78</v>
      </c>
      <c r="Q622" s="12">
        <f t="shared" si="36"/>
        <v>21.77</v>
      </c>
      <c r="R622" s="14" t="str">
        <f t="shared" si="37"/>
        <v>21.77</v>
      </c>
      <c r="S622" s="6">
        <f t="shared" si="38"/>
        <v>0</v>
      </c>
      <c r="T622" s="6">
        <f t="shared" si="39"/>
        <v>0.004001507259341342</v>
      </c>
    </row>
    <row r="623" spans="16:20" ht="12.75">
      <c r="P623" s="12">
        <v>2.79</v>
      </c>
      <c r="Q623" s="12">
        <f t="shared" si="36"/>
        <v>21.8</v>
      </c>
      <c r="R623" s="14" t="str">
        <f t="shared" si="37"/>
        <v>21.8</v>
      </c>
      <c r="S623" s="6">
        <f t="shared" si="38"/>
        <v>0</v>
      </c>
      <c r="T623" s="6">
        <f t="shared" si="39"/>
        <v>0.00389160280529671</v>
      </c>
    </row>
    <row r="624" spans="16:20" ht="12.75">
      <c r="P624" s="12">
        <v>2.8</v>
      </c>
      <c r="Q624" s="12">
        <f t="shared" si="36"/>
        <v>21.82</v>
      </c>
      <c r="R624" s="14" t="str">
        <f t="shared" si="37"/>
        <v>21.82</v>
      </c>
      <c r="S624" s="6">
        <f t="shared" si="38"/>
        <v>0</v>
      </c>
      <c r="T624" s="6">
        <f t="shared" si="39"/>
        <v>0.003784338508276691</v>
      </c>
    </row>
    <row r="625" spans="16:20" ht="12.75">
      <c r="P625" s="12">
        <v>2.81</v>
      </c>
      <c r="Q625" s="12">
        <f t="shared" si="36"/>
        <v>21.84</v>
      </c>
      <c r="R625" s="14" t="str">
        <f t="shared" si="37"/>
        <v>21.84</v>
      </c>
      <c r="S625" s="6">
        <f t="shared" si="38"/>
        <v>0</v>
      </c>
      <c r="T625" s="6">
        <f t="shared" si="39"/>
        <v>0.003679662753748893</v>
      </c>
    </row>
    <row r="626" spans="16:20" ht="12.75">
      <c r="P626" s="12">
        <v>2.82</v>
      </c>
      <c r="Q626" s="12">
        <f t="shared" si="36"/>
        <v>21.86</v>
      </c>
      <c r="R626" s="14" t="str">
        <f t="shared" si="37"/>
        <v>21.86</v>
      </c>
      <c r="S626" s="6">
        <f t="shared" si="38"/>
        <v>0</v>
      </c>
      <c r="T626" s="6">
        <f t="shared" si="39"/>
        <v>0.0035775245865601194</v>
      </c>
    </row>
    <row r="627" spans="16:20" ht="12.75">
      <c r="P627" s="12">
        <v>2.83</v>
      </c>
      <c r="Q627" s="12">
        <f t="shared" si="36"/>
        <v>21.88</v>
      </c>
      <c r="R627" s="14" t="str">
        <f t="shared" si="37"/>
        <v>21.88</v>
      </c>
      <c r="S627" s="6">
        <f t="shared" si="38"/>
        <v>0</v>
      </c>
      <c r="T627" s="6">
        <f t="shared" si="39"/>
        <v>0.003477873712795688</v>
      </c>
    </row>
    <row r="628" spans="16:20" ht="12.75">
      <c r="P628" s="12">
        <v>2.84</v>
      </c>
      <c r="Q628" s="12">
        <f t="shared" si="36"/>
        <v>21.9</v>
      </c>
      <c r="R628" s="14" t="str">
        <f t="shared" si="37"/>
        <v>21.9</v>
      </c>
      <c r="S628" s="6">
        <f t="shared" si="38"/>
        <v>0</v>
      </c>
      <c r="T628" s="6">
        <f t="shared" si="39"/>
        <v>0.0033806605012613317</v>
      </c>
    </row>
    <row r="629" spans="16:20" ht="12.75">
      <c r="P629" s="12">
        <v>2.85</v>
      </c>
      <c r="Q629" s="12">
        <f t="shared" si="36"/>
        <v>21.92</v>
      </c>
      <c r="R629" s="14" t="str">
        <f t="shared" si="37"/>
        <v>21.92</v>
      </c>
      <c r="S629" s="6">
        <f t="shared" si="38"/>
        <v>0</v>
      </c>
      <c r="T629" s="6">
        <f t="shared" si="39"/>
        <v>0.0032858359845971187</v>
      </c>
    </row>
    <row r="630" spans="16:20" ht="12.75">
      <c r="P630" s="12">
        <v>2.86</v>
      </c>
      <c r="Q630" s="12">
        <f t="shared" si="36"/>
        <v>21.94</v>
      </c>
      <c r="R630" s="14" t="str">
        <f t="shared" si="37"/>
        <v>21.94</v>
      </c>
      <c r="S630" s="6">
        <f t="shared" si="38"/>
        <v>0</v>
      </c>
      <c r="T630" s="6">
        <f t="shared" si="39"/>
        <v>0.0031933518600331134</v>
      </c>
    </row>
    <row r="631" spans="16:20" ht="12.75">
      <c r="P631" s="12">
        <v>2.87</v>
      </c>
      <c r="Q631" s="12">
        <f t="shared" si="36"/>
        <v>21.96</v>
      </c>
      <c r="R631" s="14" t="str">
        <f t="shared" si="37"/>
        <v>21.96</v>
      </c>
      <c r="S631" s="6">
        <f t="shared" si="38"/>
        <v>0</v>
      </c>
      <c r="T631" s="6">
        <f t="shared" si="39"/>
        <v>0.0031031604897962433</v>
      </c>
    </row>
    <row r="632" spans="16:20" ht="12.75">
      <c r="P632" s="12">
        <v>2.88</v>
      </c>
      <c r="Q632" s="12">
        <f t="shared" si="36"/>
        <v>21.98</v>
      </c>
      <c r="R632" s="14" t="str">
        <f t="shared" si="37"/>
        <v>21.98</v>
      </c>
      <c r="S632" s="6">
        <f t="shared" si="38"/>
        <v>0</v>
      </c>
      <c r="T632" s="6">
        <f t="shared" si="39"/>
        <v>0.003015214901178005</v>
      </c>
    </row>
    <row r="633" spans="16:20" ht="12.75">
      <c r="P633" s="12">
        <v>2.89</v>
      </c>
      <c r="Q633" s="12">
        <f t="shared" si="36"/>
        <v>22</v>
      </c>
      <c r="R633" s="14" t="str">
        <f t="shared" si="37"/>
        <v>22</v>
      </c>
      <c r="S633" s="6">
        <f t="shared" si="38"/>
        <v>0</v>
      </c>
      <c r="T633" s="6">
        <f t="shared" si="39"/>
        <v>0.0029294687862724254</v>
      </c>
    </row>
    <row r="634" spans="16:20" ht="12.75">
      <c r="P634" s="12">
        <v>2.9</v>
      </c>
      <c r="Q634" s="12">
        <f t="shared" si="36"/>
        <v>22.03</v>
      </c>
      <c r="R634" s="14" t="str">
        <f t="shared" si="37"/>
        <v>22.03</v>
      </c>
      <c r="S634" s="6">
        <f t="shared" si="38"/>
        <v>0</v>
      </c>
      <c r="T634" s="6">
        <f t="shared" si="39"/>
        <v>0.0028458765013938186</v>
      </c>
    </row>
    <row r="635" spans="16:20" ht="12.75">
      <c r="P635" s="12">
        <v>2.91</v>
      </c>
      <c r="Q635" s="12">
        <f t="shared" si="36"/>
        <v>22.05</v>
      </c>
      <c r="R635" s="14" t="str">
        <f t="shared" si="37"/>
        <v>22.05</v>
      </c>
      <c r="S635" s="6">
        <f t="shared" si="38"/>
        <v>0</v>
      </c>
      <c r="T635" s="6">
        <f t="shared" si="39"/>
        <v>0.0027643930661837143</v>
      </c>
    </row>
    <row r="636" spans="16:20" ht="12.75">
      <c r="P636" s="12">
        <v>2.92</v>
      </c>
      <c r="Q636" s="12">
        <f t="shared" si="36"/>
        <v>22.07</v>
      </c>
      <c r="R636" s="14" t="str">
        <f t="shared" si="37"/>
        <v>22.07</v>
      </c>
      <c r="S636" s="6">
        <f t="shared" si="38"/>
        <v>0</v>
      </c>
      <c r="T636" s="6">
        <f t="shared" si="39"/>
        <v>0.002684974162416352</v>
      </c>
    </row>
    <row r="637" spans="16:20" ht="12.75">
      <c r="P637" s="12">
        <v>2.93</v>
      </c>
      <c r="Q637" s="12">
        <f t="shared" si="36"/>
        <v>22.09</v>
      </c>
      <c r="R637" s="14" t="str">
        <f t="shared" si="37"/>
        <v>22.09</v>
      </c>
      <c r="S637" s="6">
        <f t="shared" si="38"/>
        <v>0</v>
      </c>
      <c r="T637" s="6">
        <f t="shared" si="39"/>
        <v>0.0026075761325120004</v>
      </c>
    </row>
    <row r="638" spans="16:20" ht="12.75">
      <c r="P638" s="12">
        <v>2.94</v>
      </c>
      <c r="Q638" s="12">
        <f t="shared" si="36"/>
        <v>22.11</v>
      </c>
      <c r="R638" s="14" t="str">
        <f t="shared" si="37"/>
        <v>22.11</v>
      </c>
      <c r="S638" s="6">
        <f t="shared" si="38"/>
        <v>0</v>
      </c>
      <c r="T638" s="6">
        <f t="shared" si="39"/>
        <v>0.0025321559777674446</v>
      </c>
    </row>
    <row r="639" spans="16:20" ht="12.75">
      <c r="P639" s="12">
        <v>2.95</v>
      </c>
      <c r="Q639" s="12">
        <f t="shared" si="36"/>
        <v>22.13</v>
      </c>
      <c r="R639" s="14" t="str">
        <f t="shared" si="37"/>
        <v>22.13</v>
      </c>
      <c r="S639" s="6">
        <f t="shared" si="38"/>
        <v>0</v>
      </c>
      <c r="T639" s="6">
        <f t="shared" si="39"/>
        <v>0.0024586713563126677</v>
      </c>
    </row>
    <row r="640" spans="16:20" ht="12.75">
      <c r="P640" s="12">
        <v>2.96</v>
      </c>
      <c r="Q640" s="12">
        <f t="shared" si="36"/>
        <v>22.15</v>
      </c>
      <c r="R640" s="14" t="str">
        <f t="shared" si="37"/>
        <v>22.15</v>
      </c>
      <c r="S640" s="6">
        <f t="shared" si="38"/>
        <v>0</v>
      </c>
      <c r="T640" s="6">
        <f t="shared" si="39"/>
        <v>0.0023870805808029845</v>
      </c>
    </row>
    <row r="641" spans="16:20" ht="12.75">
      <c r="P641" s="12">
        <v>2.97</v>
      </c>
      <c r="Q641" s="12">
        <f t="shared" si="36"/>
        <v>22.17</v>
      </c>
      <c r="R641" s="14" t="str">
        <f t="shared" si="37"/>
        <v>22.17</v>
      </c>
      <c r="S641" s="6">
        <f t="shared" si="38"/>
        <v>0</v>
      </c>
      <c r="T641" s="6">
        <f t="shared" si="39"/>
        <v>0.0023173426158555046</v>
      </c>
    </row>
    <row r="642" spans="16:20" ht="12.75">
      <c r="P642" s="12">
        <v>2.98</v>
      </c>
      <c r="Q642" s="12">
        <f t="shared" si="36"/>
        <v>22.19</v>
      </c>
      <c r="R642" s="14" t="str">
        <f t="shared" si="37"/>
        <v>22.19</v>
      </c>
      <c r="S642" s="6">
        <f t="shared" si="38"/>
        <v>0</v>
      </c>
      <c r="T642" s="6">
        <f t="shared" si="39"/>
        <v>0.002249417075238976</v>
      </c>
    </row>
    <row r="643" spans="16:20" ht="12.75">
      <c r="P643" s="12">
        <v>2.99</v>
      </c>
      <c r="Q643" s="12">
        <f t="shared" si="36"/>
        <v>22.21</v>
      </c>
      <c r="R643" s="14" t="str">
        <f t="shared" si="37"/>
        <v>22.21</v>
      </c>
      <c r="S643" s="6">
        <f t="shared" si="38"/>
        <v>0</v>
      </c>
      <c r="T643" s="6">
        <f t="shared" si="39"/>
        <v>0.0021832642188257412</v>
      </c>
    </row>
    <row r="644" spans="16:20" ht="12.75">
      <c r="P644" s="12">
        <v>3</v>
      </c>
      <c r="Q644" s="12">
        <f t="shared" si="36"/>
        <v>22.23</v>
      </c>
      <c r="R644" s="14" t="str">
        <f t="shared" si="37"/>
        <v>22.23</v>
      </c>
      <c r="S644" s="6">
        <f t="shared" si="38"/>
        <v>0</v>
      </c>
      <c r="T644" s="6">
        <f t="shared" si="39"/>
        <v>0.002118844949314668</v>
      </c>
    </row>
    <row r="645" spans="16:20" ht="12.75">
      <c r="P645" s="12">
        <v>3.01</v>
      </c>
      <c r="Q645" s="12">
        <f t="shared" si="36"/>
        <v>22.26</v>
      </c>
      <c r="R645" s="14" t="str">
        <f t="shared" si="37"/>
        <v>22.26</v>
      </c>
      <c r="S645" s="6">
        <f t="shared" si="38"/>
        <v>0</v>
      </c>
      <c r="T645" s="6">
        <f t="shared" si="39"/>
        <v>0.002056120808733606</v>
      </c>
    </row>
    <row r="646" spans="16:20" ht="12.75">
      <c r="P646" s="12">
        <v>3.02</v>
      </c>
      <c r="Q646" s="12">
        <f t="shared" si="36"/>
        <v>22.28</v>
      </c>
      <c r="R646" s="14" t="str">
        <f t="shared" si="37"/>
        <v>22.28</v>
      </c>
      <c r="S646" s="6">
        <f t="shared" si="38"/>
        <v>0</v>
      </c>
      <c r="T646" s="6">
        <f t="shared" si="39"/>
        <v>0.001995053974729984</v>
      </c>
    </row>
    <row r="647" spans="16:20" ht="12.75">
      <c r="P647" s="12">
        <v>3.03</v>
      </c>
      <c r="Q647" s="12">
        <f t="shared" si="36"/>
        <v>22.3</v>
      </c>
      <c r="R647" s="14" t="str">
        <f t="shared" si="37"/>
        <v>22.3</v>
      </c>
      <c r="S647" s="6">
        <f t="shared" si="38"/>
        <v>0</v>
      </c>
      <c r="T647" s="6">
        <f t="shared" si="39"/>
        <v>0.0019356072566579796</v>
      </c>
    </row>
    <row r="648" spans="16:20" ht="12.75">
      <c r="P648" s="12">
        <v>3.04</v>
      </c>
      <c r="Q648" s="12">
        <f t="shared" si="36"/>
        <v>22.32</v>
      </c>
      <c r="R648" s="14" t="str">
        <f t="shared" si="37"/>
        <v>22.32</v>
      </c>
      <c r="S648" s="6">
        <f t="shared" si="38"/>
        <v>0</v>
      </c>
      <c r="T648" s="6">
        <f t="shared" si="39"/>
        <v>0.001877744091470557</v>
      </c>
    </row>
    <row r="649" spans="16:20" ht="12.75">
      <c r="P649" s="12">
        <v>3.05</v>
      </c>
      <c r="Q649" s="12">
        <f t="shared" si="36"/>
        <v>22.34</v>
      </c>
      <c r="R649" s="14" t="str">
        <f t="shared" si="37"/>
        <v>22.34</v>
      </c>
      <c r="S649" s="6">
        <f t="shared" si="38"/>
        <v>0</v>
      </c>
      <c r="T649" s="6">
        <f t="shared" si="39"/>
        <v>0.0018214285394246583</v>
      </c>
    </row>
    <row r="650" spans="16:20" ht="12.75">
      <c r="P650" s="12">
        <v>3.06</v>
      </c>
      <c r="Q650" s="12">
        <f t="shared" si="36"/>
        <v>22.36</v>
      </c>
      <c r="R650" s="14" t="str">
        <f t="shared" si="37"/>
        <v>22.36</v>
      </c>
      <c r="S650" s="6">
        <f t="shared" si="38"/>
        <v>0</v>
      </c>
      <c r="T650" s="6">
        <f t="shared" si="39"/>
        <v>0.0017666252796075894</v>
      </c>
    </row>
    <row r="651" spans="16:20" ht="12.75">
      <c r="P651" s="12">
        <v>3.07</v>
      </c>
      <c r="Q651" s="12">
        <f t="shared" si="36"/>
        <v>22.38</v>
      </c>
      <c r="R651" s="14" t="str">
        <f t="shared" si="37"/>
        <v>22.38</v>
      </c>
      <c r="S651" s="6">
        <f t="shared" si="38"/>
        <v>0</v>
      </c>
      <c r="T651" s="6">
        <f t="shared" si="39"/>
        <v>0.0017132996052926567</v>
      </c>
    </row>
    <row r="652" spans="16:20" ht="12.75">
      <c r="P652" s="12">
        <v>3.08</v>
      </c>
      <c r="Q652" s="12">
        <f t="shared" si="36"/>
        <v>22.4</v>
      </c>
      <c r="R652" s="14" t="str">
        <f t="shared" si="37"/>
        <v>22.4</v>
      </c>
      <c r="S652" s="6">
        <f t="shared" si="38"/>
        <v>0</v>
      </c>
      <c r="T652" s="6">
        <f t="shared" si="39"/>
        <v>0.0016614174191318417</v>
      </c>
    </row>
    <row r="653" spans="16:20" ht="12.75">
      <c r="P653" s="12">
        <v>3.09</v>
      </c>
      <c r="Q653" s="12">
        <f t="shared" si="36"/>
        <v>22.42</v>
      </c>
      <c r="R653" s="14" t="str">
        <f t="shared" si="37"/>
        <v>22.42</v>
      </c>
      <c r="S653" s="6">
        <f t="shared" si="38"/>
        <v>0</v>
      </c>
      <c r="T653" s="6">
        <f t="shared" si="39"/>
        <v>0.0016109452281933357</v>
      </c>
    </row>
    <row r="654" spans="16:20" ht="12.75">
      <c r="P654" s="12">
        <v>3.1</v>
      </c>
      <c r="Q654" s="12">
        <f t="shared" si="36"/>
        <v>22.44</v>
      </c>
      <c r="R654" s="14" t="str">
        <f t="shared" si="37"/>
        <v>22.44</v>
      </c>
      <c r="S654" s="6">
        <f t="shared" si="38"/>
        <v>0</v>
      </c>
      <c r="T654" s="6">
        <f t="shared" si="39"/>
        <v>0.0015618501388514846</v>
      </c>
    </row>
    <row r="655" spans="16:20" ht="12.75">
      <c r="P655" s="12">
        <v>3.11</v>
      </c>
      <c r="Q655" s="12">
        <f t="shared" si="36"/>
        <v>22.46</v>
      </c>
      <c r="R655" s="14" t="str">
        <f t="shared" si="37"/>
        <v>22.46</v>
      </c>
      <c r="S655" s="6">
        <f t="shared" si="38"/>
        <v>0</v>
      </c>
      <c r="T655" s="6">
        <f t="shared" si="39"/>
        <v>0.0015140998515366828</v>
      </c>
    </row>
    <row r="656" spans="16:20" ht="12.75">
      <c r="P656" s="12">
        <v>3.12</v>
      </c>
      <c r="Q656" s="12">
        <f t="shared" si="36"/>
        <v>22.49</v>
      </c>
      <c r="R656" s="14" t="str">
        <f t="shared" si="37"/>
        <v>22.49</v>
      </c>
      <c r="S656" s="6">
        <f t="shared" si="38"/>
        <v>0</v>
      </c>
      <c r="T656" s="6">
        <f t="shared" si="39"/>
        <v>0.0014676626553525162</v>
      </c>
    </row>
    <row r="657" spans="16:20" ht="12.75">
      <c r="P657" s="12">
        <v>3.13</v>
      </c>
      <c r="Q657" s="12">
        <f t="shared" si="36"/>
        <v>22.51</v>
      </c>
      <c r="R657" s="14" t="str">
        <f t="shared" si="37"/>
        <v>22.51</v>
      </c>
      <c r="S657" s="6">
        <f t="shared" si="38"/>
        <v>0</v>
      </c>
      <c r="T657" s="6">
        <f t="shared" si="39"/>
        <v>0.0014225074225674606</v>
      </c>
    </row>
    <row r="658" spans="16:20" ht="12.75">
      <c r="P658" s="12">
        <v>3.14</v>
      </c>
      <c r="Q658" s="12">
        <f t="shared" si="36"/>
        <v>22.53</v>
      </c>
      <c r="R658" s="14" t="str">
        <f t="shared" si="37"/>
        <v>22.53</v>
      </c>
      <c r="S658" s="6">
        <f t="shared" si="38"/>
        <v>0</v>
      </c>
      <c r="T658" s="6">
        <f t="shared" si="39"/>
        <v>0.0013786036029881197</v>
      </c>
    </row>
    <row r="659" spans="16:20" ht="12.75">
      <c r="P659" s="12">
        <v>3.15</v>
      </c>
      <c r="Q659" s="12">
        <f t="shared" si="36"/>
        <v>22.55</v>
      </c>
      <c r="R659" s="14" t="str">
        <f t="shared" si="37"/>
        <v>22.55</v>
      </c>
      <c r="S659" s="6">
        <f t="shared" si="38"/>
        <v>0</v>
      </c>
      <c r="T659" s="6">
        <f t="shared" si="39"/>
        <v>0.0013359212182210676</v>
      </c>
    </row>
    <row r="660" spans="16:20" ht="12.75">
      <c r="P660" s="12">
        <v>3.16</v>
      </c>
      <c r="Q660" s="12">
        <f t="shared" si="36"/>
        <v>22.57</v>
      </c>
      <c r="R660" s="14" t="str">
        <f t="shared" si="37"/>
        <v>22.57</v>
      </c>
      <c r="S660" s="6">
        <f t="shared" si="38"/>
        <v>0</v>
      </c>
      <c r="T660" s="6">
        <f t="shared" si="39"/>
        <v>0.0012944308558300191</v>
      </c>
    </row>
    <row r="661" spans="16:20" ht="12.75">
      <c r="P661" s="12">
        <v>3.17</v>
      </c>
      <c r="Q661" s="12">
        <f t="shared" si="36"/>
        <v>22.59</v>
      </c>
      <c r="R661" s="14" t="str">
        <f t="shared" si="37"/>
        <v>22.59</v>
      </c>
      <c r="S661" s="6">
        <f t="shared" si="38"/>
        <v>0</v>
      </c>
      <c r="T661" s="6">
        <f t="shared" si="39"/>
        <v>0.0012541036633950831</v>
      </c>
    </row>
    <row r="662" spans="16:20" ht="12.75">
      <c r="P662" s="12">
        <v>3.18</v>
      </c>
      <c r="Q662" s="12">
        <f t="shared" si="36"/>
        <v>22.61</v>
      </c>
      <c r="R662" s="14" t="str">
        <f t="shared" si="37"/>
        <v>22.61</v>
      </c>
      <c r="S662" s="6">
        <f t="shared" si="38"/>
        <v>0</v>
      </c>
      <c r="T662" s="6">
        <f t="shared" si="39"/>
        <v>0.0012149113424805762</v>
      </c>
    </row>
    <row r="663" spans="16:20" ht="12.75">
      <c r="P663" s="12">
        <v>3.19</v>
      </c>
      <c r="Q663" s="12">
        <f t="shared" si="36"/>
        <v>22.63</v>
      </c>
      <c r="R663" s="14" t="str">
        <f t="shared" si="37"/>
        <v>22.63</v>
      </c>
      <c r="S663" s="6">
        <f t="shared" si="38"/>
        <v>0</v>
      </c>
      <c r="T663" s="6">
        <f t="shared" si="39"/>
        <v>0.0011768261425178584</v>
      </c>
    </row>
    <row r="664" spans="16:20" ht="12.75">
      <c r="P664" s="12">
        <v>3.2</v>
      </c>
      <c r="Q664" s="12">
        <f t="shared" si="36"/>
        <v>22.65</v>
      </c>
      <c r="R664" s="14" t="str">
        <f t="shared" si="37"/>
        <v>22.65</v>
      </c>
      <c r="S664" s="6">
        <f t="shared" si="38"/>
        <v>0</v>
      </c>
      <c r="T664" s="6">
        <f t="shared" si="39"/>
        <v>0.0011398208546093947</v>
      </c>
    </row>
    <row r="665" spans="16:17" ht="12.75">
      <c r="P665" s="12"/>
      <c r="Q665" s="12"/>
    </row>
    <row r="666" spans="16:17" ht="12.75">
      <c r="P666" s="12"/>
      <c r="Q666" s="12"/>
    </row>
    <row r="667" spans="16:17" ht="12.75">
      <c r="P667" s="12"/>
      <c r="Q667" s="12"/>
    </row>
    <row r="668" spans="16:17" ht="12.75">
      <c r="P668" s="12"/>
      <c r="Q668" s="12"/>
    </row>
    <row r="669" spans="16:17" ht="12.75">
      <c r="P669" s="12"/>
      <c r="Q669" s="1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65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3.28125" style="3" customWidth="1"/>
    <col min="2" max="2" width="21.00390625" style="3" customWidth="1"/>
    <col min="3" max="3" width="12.00390625" style="3" customWidth="1"/>
    <col min="4" max="4" width="3.8515625" style="3" bestFit="1" customWidth="1"/>
    <col min="5" max="5" width="6.7109375" style="4" customWidth="1"/>
    <col min="6" max="6" width="24.8515625" style="3" bestFit="1" customWidth="1"/>
    <col min="7" max="7" width="7.57421875" style="4" customWidth="1"/>
    <col min="8" max="8" width="4.57421875" style="4" customWidth="1"/>
    <col min="9" max="9" width="25.140625" style="3" bestFit="1" customWidth="1"/>
    <col min="10" max="13" width="9.140625" style="3" customWidth="1"/>
    <col min="14" max="14" width="11.8515625" style="4" bestFit="1" customWidth="1"/>
    <col min="15" max="16" width="11.8515625" style="4" customWidth="1"/>
    <col min="17" max="17" width="7.57421875" style="3" bestFit="1" customWidth="1"/>
    <col min="18" max="16384" width="9.140625" style="3" customWidth="1"/>
  </cols>
  <sheetData>
    <row r="1" ht="13.5" thickBot="1"/>
    <row r="2" spans="2:10" ht="20.25">
      <c r="B2" s="15" t="s">
        <v>1</v>
      </c>
      <c r="C2" s="16"/>
      <c r="D2" s="17"/>
      <c r="E2" s="52"/>
      <c r="F2" s="17"/>
      <c r="G2" s="53"/>
      <c r="H2" s="53"/>
      <c r="I2" s="20"/>
      <c r="J2" s="54"/>
    </row>
    <row r="3" spans="2:10" ht="12.75">
      <c r="B3" s="22"/>
      <c r="C3" s="23"/>
      <c r="D3" s="24"/>
      <c r="E3" s="55"/>
      <c r="F3" s="24"/>
      <c r="G3" s="55"/>
      <c r="H3" s="55"/>
      <c r="I3" s="24"/>
      <c r="J3" s="31"/>
    </row>
    <row r="4" spans="2:10" ht="12.75">
      <c r="B4" s="27" t="s">
        <v>17</v>
      </c>
      <c r="C4" s="68">
        <v>200</v>
      </c>
      <c r="D4" s="24"/>
      <c r="E4" s="55"/>
      <c r="F4" s="56"/>
      <c r="G4" s="57"/>
      <c r="H4" s="57"/>
      <c r="I4" s="56"/>
      <c r="J4" s="31"/>
    </row>
    <row r="5" spans="2:10" ht="13.5" thickBot="1">
      <c r="B5" s="27" t="s">
        <v>20</v>
      </c>
      <c r="C5" s="67">
        <v>110</v>
      </c>
      <c r="D5" s="24"/>
      <c r="E5" s="55"/>
      <c r="F5" s="32" t="s">
        <v>10</v>
      </c>
      <c r="G5" s="55"/>
      <c r="H5" s="55"/>
      <c r="I5" s="33" t="s">
        <v>23</v>
      </c>
      <c r="J5" s="31"/>
    </row>
    <row r="6" spans="2:10" ht="13.5" thickBot="1">
      <c r="B6" s="27" t="s">
        <v>18</v>
      </c>
      <c r="C6" s="9">
        <v>0.95</v>
      </c>
      <c r="D6" s="34" t="s">
        <v>14</v>
      </c>
      <c r="E6" s="58">
        <f>C7-C10</f>
        <v>0.4810521552867026</v>
      </c>
      <c r="F6" s="59" t="s">
        <v>22</v>
      </c>
      <c r="G6" s="37">
        <f>C7+C10</f>
        <v>0.6189478447132976</v>
      </c>
      <c r="H6" s="50" t="s">
        <v>9</v>
      </c>
      <c r="I6" s="60" t="str">
        <f>ROUND(C5/C4,3)&amp;" +/- "&amp;ROUND(C10,3)</f>
        <v>0.55 +/- 0.069</v>
      </c>
      <c r="J6" s="31"/>
    </row>
    <row r="7" spans="2:10" ht="12.75" hidden="1">
      <c r="B7" s="61" t="s">
        <v>2</v>
      </c>
      <c r="C7" s="41">
        <f>C5/C4</f>
        <v>0.55</v>
      </c>
      <c r="D7" s="24"/>
      <c r="E7" s="55"/>
      <c r="F7" s="24"/>
      <c r="G7" s="55"/>
      <c r="H7" s="55"/>
      <c r="I7" s="24"/>
      <c r="J7" s="31"/>
    </row>
    <row r="8" spans="2:10" ht="12.75" hidden="1">
      <c r="B8" s="39" t="s">
        <v>0</v>
      </c>
      <c r="C8" s="41">
        <f>NORMSINV((1-C6)/2)</f>
        <v>-1.9599639845400545</v>
      </c>
      <c r="D8" s="24"/>
      <c r="E8" s="55"/>
      <c r="F8" s="24"/>
      <c r="G8" s="55"/>
      <c r="H8" s="55"/>
      <c r="I8" s="24"/>
      <c r="J8" s="31"/>
    </row>
    <row r="9" spans="2:10" ht="12.75" hidden="1">
      <c r="B9" s="61" t="s">
        <v>3</v>
      </c>
      <c r="C9" s="41">
        <f>SQRT(C7*(1-C7)/C4)</f>
        <v>0.03517811819867572</v>
      </c>
      <c r="D9" s="24"/>
      <c r="E9" s="55"/>
      <c r="F9" s="24"/>
      <c r="G9" s="55"/>
      <c r="H9" s="55"/>
      <c r="I9" s="24"/>
      <c r="J9" s="31"/>
    </row>
    <row r="10" spans="2:10" ht="12.75" hidden="1">
      <c r="B10" s="43" t="s">
        <v>4</v>
      </c>
      <c r="C10" s="62">
        <f>ABS(C8*C9)</f>
        <v>0.06894784471329747</v>
      </c>
      <c r="D10" s="24"/>
      <c r="E10" s="55"/>
      <c r="F10" s="24"/>
      <c r="G10" s="55"/>
      <c r="H10" s="55"/>
      <c r="I10" s="24"/>
      <c r="J10" s="31"/>
    </row>
    <row r="11" spans="2:10" ht="12.75">
      <c r="B11" s="63"/>
      <c r="C11" s="30"/>
      <c r="D11" s="24"/>
      <c r="E11" s="55"/>
      <c r="F11" s="24"/>
      <c r="G11" s="55"/>
      <c r="H11" s="55"/>
      <c r="I11" s="24"/>
      <c r="J11" s="31"/>
    </row>
    <row r="12" spans="2:10" ht="13.5" thickBot="1">
      <c r="B12" s="63"/>
      <c r="C12" s="30"/>
      <c r="D12" s="24"/>
      <c r="E12" s="55"/>
      <c r="F12" s="24"/>
      <c r="G12" s="55"/>
      <c r="H12" s="55"/>
      <c r="I12" s="24"/>
      <c r="J12" s="31"/>
    </row>
    <row r="13" spans="2:10" ht="13.5" thickBot="1">
      <c r="B13" s="27" t="s">
        <v>19</v>
      </c>
      <c r="C13" s="69">
        <v>500</v>
      </c>
      <c r="D13" s="34" t="s">
        <v>14</v>
      </c>
      <c r="E13" s="58">
        <f>C7-C15</f>
        <v>0.4965397421189272</v>
      </c>
      <c r="F13" s="59" t="s">
        <v>22</v>
      </c>
      <c r="G13" s="37">
        <f>C7+C15</f>
        <v>0.6034602578810729</v>
      </c>
      <c r="H13" s="50" t="s">
        <v>9</v>
      </c>
      <c r="I13" s="60" t="str">
        <f>ROUND(C5/C4,3)&amp;" +/- "&amp;ROUND(C15,3)</f>
        <v>0.55 +/- 0.053</v>
      </c>
      <c r="J13" s="31"/>
    </row>
    <row r="14" spans="2:10" ht="12.75" hidden="1">
      <c r="B14" s="39" t="s">
        <v>5</v>
      </c>
      <c r="C14" s="41">
        <f>SQRT((C13-C4)/(C13-1))</f>
        <v>0.7753724297456154</v>
      </c>
      <c r="D14" s="24"/>
      <c r="E14" s="55"/>
      <c r="F14" s="24"/>
      <c r="G14" s="55"/>
      <c r="H14" s="55"/>
      <c r="I14" s="24"/>
      <c r="J14" s="31"/>
    </row>
    <row r="15" spans="2:10" ht="12.75" hidden="1">
      <c r="B15" s="39" t="s">
        <v>4</v>
      </c>
      <c r="C15" s="41">
        <f>C10*C14</f>
        <v>0.053460257881072844</v>
      </c>
      <c r="D15" s="24"/>
      <c r="E15" s="55"/>
      <c r="F15" s="24"/>
      <c r="G15" s="55"/>
      <c r="H15" s="55"/>
      <c r="I15" s="24"/>
      <c r="J15" s="31"/>
    </row>
    <row r="16" spans="2:10" ht="13.5" thickBot="1">
      <c r="B16" s="64"/>
      <c r="C16" s="47"/>
      <c r="D16" s="48"/>
      <c r="E16" s="65"/>
      <c r="F16" s="48"/>
      <c r="G16" s="65"/>
      <c r="H16" s="65"/>
      <c r="I16" s="48"/>
      <c r="J16" s="49"/>
    </row>
    <row r="17" ht="12.75">
      <c r="C17" s="8"/>
    </row>
    <row r="18" ht="12.75"/>
    <row r="19" spans="6:18" ht="12.75">
      <c r="F19" s="51"/>
      <c r="N19" s="11" t="s">
        <v>24</v>
      </c>
      <c r="O19" s="11"/>
      <c r="P19" s="11" t="s">
        <v>24</v>
      </c>
      <c r="Q19" s="11" t="s">
        <v>25</v>
      </c>
      <c r="R19" s="11" t="s">
        <v>25</v>
      </c>
    </row>
    <row r="20" spans="14:18" ht="12.75">
      <c r="N20" s="12">
        <v>-3.2</v>
      </c>
      <c r="O20" s="12">
        <f>ROUND($C$7+N20*$C$9,3)</f>
        <v>0.437</v>
      </c>
      <c r="P20" s="14" t="str">
        <f>CONCATENATE(O20)</f>
        <v>0.437</v>
      </c>
      <c r="Q20" s="6">
        <f>IF(OR(O20&lt;$E$6,O20&gt;$G$6),0,(EXP(-0.5*N20^2))/($C$9*SQRT(2*PI())))</f>
        <v>0</v>
      </c>
      <c r="R20" s="6">
        <f>IF(AND(O20&gt;=$E$6,O20&lt;=$G$6),0,(EXP(-0.5*N20^2))/($C$9*SQRT(2*PI())))</f>
        <v>0.06777190832096838</v>
      </c>
    </row>
    <row r="21" spans="14:18" ht="12.75">
      <c r="N21" s="12">
        <v>-3.19</v>
      </c>
      <c r="O21" s="12">
        <f aca="true" t="shared" si="0" ref="O21:O84">ROUND($C$7+N21*$C$9,3)</f>
        <v>0.438</v>
      </c>
      <c r="P21" s="14" t="str">
        <f aca="true" t="shared" si="1" ref="P21:P84">CONCATENATE(O21)</f>
        <v>0.438</v>
      </c>
      <c r="Q21" s="6">
        <f aca="true" t="shared" si="2" ref="Q21:Q84">IF(OR(O21&lt;$E$6,O21&gt;$G$6),0,(EXP(-0.5*N21^2))/($C$9*SQRT(2*PI())))</f>
        <v>0</v>
      </c>
      <c r="R21" s="6">
        <f aca="true" t="shared" si="3" ref="R21:R84">IF(AND(O21&gt;=$E$6,O21&lt;=$G$6),0,(EXP(-0.5*N21^2))/($C$9*SQRT(2*PI())))</f>
        <v>0.06997218301271622</v>
      </c>
    </row>
    <row r="22" spans="14:18" ht="12.75">
      <c r="N22" s="12">
        <v>-3.18</v>
      </c>
      <c r="O22" s="12">
        <f t="shared" si="0"/>
        <v>0.438</v>
      </c>
      <c r="P22" s="14" t="str">
        <f t="shared" si="1"/>
        <v>0.438</v>
      </c>
      <c r="Q22" s="6">
        <f t="shared" si="2"/>
        <v>0</v>
      </c>
      <c r="R22" s="6">
        <f t="shared" si="3"/>
        <v>0.07223666753220993</v>
      </c>
    </row>
    <row r="23" spans="14:18" ht="12.75">
      <c r="N23" s="12">
        <v>-3.17</v>
      </c>
      <c r="O23" s="12">
        <f t="shared" si="0"/>
        <v>0.438</v>
      </c>
      <c r="P23" s="14" t="str">
        <f t="shared" si="1"/>
        <v>0.438</v>
      </c>
      <c r="Q23" s="6">
        <f t="shared" si="2"/>
        <v>0</v>
      </c>
      <c r="R23" s="6">
        <f t="shared" si="3"/>
        <v>0.07456697967658123</v>
      </c>
    </row>
    <row r="24" spans="14:18" ht="12.75">
      <c r="N24" s="12">
        <v>-3.16</v>
      </c>
      <c r="O24" s="12">
        <f t="shared" si="0"/>
        <v>0.439</v>
      </c>
      <c r="P24" s="14" t="str">
        <f t="shared" si="1"/>
        <v>0.439</v>
      </c>
      <c r="Q24" s="6">
        <f t="shared" si="2"/>
        <v>0</v>
      </c>
      <c r="R24" s="6">
        <f t="shared" si="3"/>
        <v>0.07696476944985144</v>
      </c>
    </row>
    <row r="25" spans="14:18" ht="12.75">
      <c r="N25" s="12">
        <v>-3.15</v>
      </c>
      <c r="O25" s="12">
        <f t="shared" si="0"/>
        <v>0.439</v>
      </c>
      <c r="P25" s="14" t="str">
        <f t="shared" si="1"/>
        <v>0.439</v>
      </c>
      <c r="Q25" s="6">
        <f t="shared" si="2"/>
        <v>0</v>
      </c>
      <c r="R25" s="6">
        <f t="shared" si="3"/>
        <v>0.07943171943133208</v>
      </c>
    </row>
    <row r="26" spans="14:18" ht="12.75">
      <c r="N26" s="12">
        <v>-3.14</v>
      </c>
      <c r="O26" s="12">
        <f t="shared" si="0"/>
        <v>0.44</v>
      </c>
      <c r="P26" s="14" t="str">
        <f t="shared" si="1"/>
        <v>0.44</v>
      </c>
      <c r="Q26" s="6">
        <f t="shared" si="2"/>
        <v>0</v>
      </c>
      <c r="R26" s="6">
        <f t="shared" si="3"/>
        <v>0.08196954513934147</v>
      </c>
    </row>
    <row r="27" spans="14:18" ht="12.75">
      <c r="N27" s="12">
        <v>-3.13</v>
      </c>
      <c r="O27" s="12">
        <f t="shared" si="0"/>
        <v>0.44</v>
      </c>
      <c r="P27" s="14" t="str">
        <f t="shared" si="1"/>
        <v>0.44</v>
      </c>
      <c r="Q27" s="6">
        <f t="shared" si="2"/>
        <v>0</v>
      </c>
      <c r="R27" s="6">
        <f t="shared" si="3"/>
        <v>0.08457999538986884</v>
      </c>
    </row>
    <row r="28" spans="14:18" ht="12.75">
      <c r="N28" s="12">
        <v>-3.12</v>
      </c>
      <c r="O28" s="12">
        <f t="shared" si="0"/>
        <v>0.44</v>
      </c>
      <c r="P28" s="14" t="str">
        <f t="shared" si="1"/>
        <v>0.44</v>
      </c>
      <c r="Q28" s="6">
        <f t="shared" si="2"/>
        <v>0</v>
      </c>
      <c r="R28" s="6">
        <f t="shared" si="3"/>
        <v>0.08726485264980159</v>
      </c>
    </row>
    <row r="29" spans="14:18" ht="12.75">
      <c r="N29" s="12">
        <v>-3.11</v>
      </c>
      <c r="O29" s="12">
        <f t="shared" si="0"/>
        <v>0.441</v>
      </c>
      <c r="P29" s="14" t="str">
        <f t="shared" si="1"/>
        <v>0.441</v>
      </c>
      <c r="Q29" s="6">
        <f t="shared" si="2"/>
        <v>0</v>
      </c>
      <c r="R29" s="6">
        <f t="shared" si="3"/>
        <v>0.0900259333843304</v>
      </c>
    </row>
    <row r="30" spans="14:18" ht="12.75">
      <c r="N30" s="12">
        <v>-3.1</v>
      </c>
      <c r="O30" s="12">
        <f t="shared" si="0"/>
        <v>0.441</v>
      </c>
      <c r="P30" s="14" t="str">
        <f t="shared" si="1"/>
        <v>0.441</v>
      </c>
      <c r="Q30" s="6">
        <f t="shared" si="2"/>
        <v>0</v>
      </c>
      <c r="R30" s="6">
        <f t="shared" si="3"/>
        <v>0.09286508839813092</v>
      </c>
    </row>
    <row r="31" spans="14:18" ht="12.75">
      <c r="N31" s="12">
        <v>-3.09</v>
      </c>
      <c r="O31" s="12">
        <f t="shared" si="0"/>
        <v>0.441</v>
      </c>
      <c r="P31" s="14" t="str">
        <f t="shared" si="1"/>
        <v>0.441</v>
      </c>
      <c r="Q31" s="6">
        <f t="shared" si="2"/>
        <v>0</v>
      </c>
      <c r="R31" s="6">
        <f t="shared" si="3"/>
        <v>0.09578420316992187</v>
      </c>
    </row>
    <row r="32" spans="14:18" ht="12.75">
      <c r="N32" s="12">
        <v>-3.08</v>
      </c>
      <c r="O32" s="12">
        <f t="shared" si="0"/>
        <v>0.442</v>
      </c>
      <c r="P32" s="14" t="str">
        <f t="shared" si="1"/>
        <v>0.442</v>
      </c>
      <c r="Q32" s="6">
        <f t="shared" si="2"/>
        <v>0</v>
      </c>
      <c r="R32" s="6">
        <f t="shared" si="3"/>
        <v>0.09878519817997987</v>
      </c>
    </row>
    <row r="33" spans="14:18" ht="12.75">
      <c r="N33" s="12">
        <v>-3.07</v>
      </c>
      <c r="O33" s="12">
        <f t="shared" si="0"/>
        <v>0.442</v>
      </c>
      <c r="P33" s="14" t="str">
        <f t="shared" si="1"/>
        <v>0.442</v>
      </c>
      <c r="Q33" s="6">
        <f t="shared" si="2"/>
        <v>0</v>
      </c>
      <c r="R33" s="6">
        <f t="shared" si="3"/>
        <v>0.10187002923019532</v>
      </c>
    </row>
    <row r="34" spans="14:18" ht="12.75">
      <c r="N34" s="12">
        <v>-3.06</v>
      </c>
      <c r="O34" s="12">
        <f t="shared" si="0"/>
        <v>0.442</v>
      </c>
      <c r="P34" s="14" t="str">
        <f t="shared" si="1"/>
        <v>0.442</v>
      </c>
      <c r="Q34" s="6">
        <f t="shared" si="2"/>
        <v>0</v>
      </c>
      <c r="R34" s="6">
        <f t="shared" si="3"/>
        <v>0.10504068775623529</v>
      </c>
    </row>
    <row r="35" spans="14:18" ht="12.75">
      <c r="N35" s="12">
        <v>-3.05</v>
      </c>
      <c r="O35" s="12">
        <f t="shared" si="0"/>
        <v>0.443</v>
      </c>
      <c r="P35" s="14" t="str">
        <f t="shared" si="1"/>
        <v>0.443</v>
      </c>
      <c r="Q35" s="6">
        <f t="shared" si="2"/>
        <v>0</v>
      </c>
      <c r="R35" s="6">
        <f t="shared" si="3"/>
        <v>0.10829920113137914</v>
      </c>
    </row>
    <row r="36" spans="14:18" ht="12.75">
      <c r="N36" s="12">
        <v>-3.04</v>
      </c>
      <c r="O36" s="12">
        <f t="shared" si="0"/>
        <v>0.443</v>
      </c>
      <c r="P36" s="14" t="str">
        <f t="shared" si="1"/>
        <v>0.443</v>
      </c>
      <c r="Q36" s="6">
        <f t="shared" si="2"/>
        <v>0</v>
      </c>
      <c r="R36" s="6">
        <f t="shared" si="3"/>
        <v>0.1116476329615787</v>
      </c>
    </row>
    <row r="37" spans="14:18" ht="12.75">
      <c r="N37" s="12">
        <v>-3.03</v>
      </c>
      <c r="O37" s="12">
        <f t="shared" si="0"/>
        <v>0.443</v>
      </c>
      <c r="P37" s="14" t="str">
        <f t="shared" si="1"/>
        <v>0.443</v>
      </c>
      <c r="Q37" s="6">
        <f t="shared" si="2"/>
        <v>0</v>
      </c>
      <c r="R37" s="6">
        <f t="shared" si="3"/>
        <v>0.11508808337129411</v>
      </c>
    </row>
    <row r="38" spans="14:18" ht="12.75">
      <c r="N38" s="12">
        <v>-3.02</v>
      </c>
      <c r="O38" s="12">
        <f t="shared" si="0"/>
        <v>0.444</v>
      </c>
      <c r="P38" s="14" t="str">
        <f t="shared" si="1"/>
        <v>0.444</v>
      </c>
      <c r="Q38" s="6">
        <f t="shared" si="2"/>
        <v>0</v>
      </c>
      <c r="R38" s="6">
        <f t="shared" si="3"/>
        <v>0.11862268927964009</v>
      </c>
    </row>
    <row r="39" spans="14:18" ht="12.75">
      <c r="N39" s="12">
        <v>-3.01</v>
      </c>
      <c r="O39" s="12">
        <f t="shared" si="0"/>
        <v>0.444</v>
      </c>
      <c r="P39" s="14" t="str">
        <f t="shared" si="1"/>
        <v>0.444</v>
      </c>
      <c r="Q39" s="6">
        <f t="shared" si="2"/>
        <v>0</v>
      </c>
      <c r="R39" s="6">
        <f t="shared" si="3"/>
        <v>0.1222536246663799</v>
      </c>
    </row>
    <row r="40" spans="14:18" ht="12.75">
      <c r="N40" s="12">
        <v>-3</v>
      </c>
      <c r="O40" s="12">
        <f t="shared" si="0"/>
        <v>0.444</v>
      </c>
      <c r="P40" s="14" t="str">
        <f t="shared" si="1"/>
        <v>0.444</v>
      </c>
      <c r="Q40" s="6">
        <f t="shared" si="2"/>
        <v>0</v>
      </c>
      <c r="R40" s="6">
        <f t="shared" si="3"/>
        <v>0.1259831008272877</v>
      </c>
    </row>
    <row r="41" spans="14:18" ht="12.75">
      <c r="N41" s="12">
        <v>-2.99</v>
      </c>
      <c r="O41" s="12">
        <f t="shared" si="0"/>
        <v>0.445</v>
      </c>
      <c r="P41" s="14" t="str">
        <f t="shared" si="1"/>
        <v>0.445</v>
      </c>
      <c r="Q41" s="6">
        <f t="shared" si="2"/>
        <v>0</v>
      </c>
      <c r="R41" s="6">
        <f t="shared" si="3"/>
        <v>0.12981336661840126</v>
      </c>
    </row>
    <row r="42" spans="14:18" ht="12.75">
      <c r="N42" s="12">
        <v>-2.98</v>
      </c>
      <c r="O42" s="12">
        <f t="shared" si="0"/>
        <v>0.445</v>
      </c>
      <c r="P42" s="14" t="str">
        <f t="shared" si="1"/>
        <v>0.445</v>
      </c>
      <c r="Q42" s="6">
        <f t="shared" si="2"/>
        <v>0</v>
      </c>
      <c r="R42" s="6">
        <f t="shared" si="3"/>
        <v>0.13374670868867278</v>
      </c>
    </row>
    <row r="43" spans="14:18" ht="12.75">
      <c r="N43" s="12">
        <v>-2.97</v>
      </c>
      <c r="O43" s="12">
        <f t="shared" si="0"/>
        <v>0.446</v>
      </c>
      <c r="P43" s="14" t="str">
        <f t="shared" si="1"/>
        <v>0.446</v>
      </c>
      <c r="Q43" s="6">
        <f t="shared" si="2"/>
        <v>0</v>
      </c>
      <c r="R43" s="6">
        <f t="shared" si="3"/>
        <v>0.13778545170052361</v>
      </c>
    </row>
    <row r="44" spans="14:18" ht="12.75">
      <c r="N44" s="12">
        <v>-2.96</v>
      </c>
      <c r="O44" s="12">
        <f t="shared" si="0"/>
        <v>0.446</v>
      </c>
      <c r="P44" s="14" t="str">
        <f t="shared" si="1"/>
        <v>0.446</v>
      </c>
      <c r="Q44" s="6">
        <f t="shared" si="2"/>
        <v>0</v>
      </c>
      <c r="R44" s="6">
        <f t="shared" si="3"/>
        <v>0.14193195853780302</v>
      </c>
    </row>
    <row r="45" spans="14:18" ht="12.75">
      <c r="N45" s="12">
        <v>-2.95</v>
      </c>
      <c r="O45" s="12">
        <f t="shared" si="0"/>
        <v>0.446</v>
      </c>
      <c r="P45" s="14" t="str">
        <f t="shared" si="1"/>
        <v>0.446</v>
      </c>
      <c r="Q45" s="6">
        <f t="shared" si="2"/>
        <v>0</v>
      </c>
      <c r="R45" s="6">
        <f t="shared" si="3"/>
        <v>0.14618863050063702</v>
      </c>
    </row>
    <row r="46" spans="14:18" ht="12.75">
      <c r="N46" s="12">
        <v>-2.94</v>
      </c>
      <c r="O46" s="12">
        <f t="shared" si="0"/>
        <v>0.447</v>
      </c>
      <c r="P46" s="14" t="str">
        <f t="shared" si="1"/>
        <v>0.447</v>
      </c>
      <c r="Q46" s="6">
        <f t="shared" si="2"/>
        <v>0</v>
      </c>
      <c r="R46" s="6">
        <f t="shared" si="3"/>
        <v>0.1505579074866603</v>
      </c>
    </row>
    <row r="47" spans="14:18" ht="12.75">
      <c r="N47" s="12">
        <v>-2.93</v>
      </c>
      <c r="O47" s="12">
        <f t="shared" si="0"/>
        <v>0.447</v>
      </c>
      <c r="P47" s="14" t="str">
        <f t="shared" si="1"/>
        <v>0.447</v>
      </c>
      <c r="Q47" s="6">
        <f t="shared" si="2"/>
        <v>0</v>
      </c>
      <c r="R47" s="6">
        <f t="shared" si="3"/>
        <v>0.1550422681581036</v>
      </c>
    </row>
    <row r="48" spans="14:18" ht="12.75">
      <c r="N48" s="12">
        <v>-2.92</v>
      </c>
      <c r="O48" s="12">
        <f t="shared" si="0"/>
        <v>0.447</v>
      </c>
      <c r="P48" s="14" t="str">
        <f t="shared" si="1"/>
        <v>0.447</v>
      </c>
      <c r="Q48" s="6">
        <f t="shared" si="2"/>
        <v>0</v>
      </c>
      <c r="R48" s="6">
        <f t="shared" si="3"/>
        <v>0.15964423009421755</v>
      </c>
    </row>
    <row r="49" spans="14:18" ht="12.75">
      <c r="N49" s="12">
        <v>-2.91</v>
      </c>
      <c r="O49" s="12">
        <f t="shared" si="0"/>
        <v>0.448</v>
      </c>
      <c r="P49" s="14" t="str">
        <f t="shared" si="1"/>
        <v>0.448</v>
      </c>
      <c r="Q49" s="6">
        <f t="shared" si="2"/>
        <v>0</v>
      </c>
      <c r="R49" s="6">
        <f t="shared" si="3"/>
        <v>0.16436634992849447</v>
      </c>
    </row>
    <row r="50" spans="14:18" ht="12.75">
      <c r="N50" s="12">
        <v>-2.9</v>
      </c>
      <c r="O50" s="12">
        <f t="shared" si="0"/>
        <v>0.448</v>
      </c>
      <c r="P50" s="14" t="str">
        <f t="shared" si="1"/>
        <v>0.448</v>
      </c>
      <c r="Q50" s="6">
        <f t="shared" si="2"/>
        <v>0</v>
      </c>
      <c r="R50" s="6">
        <f t="shared" si="3"/>
        <v>0.169211223470161</v>
      </c>
    </row>
    <row r="51" spans="14:18" ht="12.75">
      <c r="N51" s="12">
        <v>-2.89</v>
      </c>
      <c r="O51" s="12">
        <f t="shared" si="0"/>
        <v>0.448</v>
      </c>
      <c r="P51" s="14" t="str">
        <f t="shared" si="1"/>
        <v>0.448</v>
      </c>
      <c r="Q51" s="6">
        <f t="shared" si="2"/>
        <v>0</v>
      </c>
      <c r="R51" s="6">
        <f t="shared" si="3"/>
        <v>0.17418148580939025</v>
      </c>
    </row>
    <row r="52" spans="14:18" ht="12.75">
      <c r="N52" s="12">
        <v>-2.88</v>
      </c>
      <c r="O52" s="12">
        <f t="shared" si="0"/>
        <v>0.449</v>
      </c>
      <c r="P52" s="14" t="str">
        <f t="shared" si="1"/>
        <v>0.449</v>
      </c>
      <c r="Q52" s="6">
        <f t="shared" si="2"/>
        <v>0</v>
      </c>
      <c r="R52" s="6">
        <f t="shared" si="3"/>
        <v>0.17927981140569776</v>
      </c>
    </row>
    <row r="53" spans="14:18" ht="12.75">
      <c r="N53" s="12">
        <v>-2.87</v>
      </c>
      <c r="O53" s="12">
        <f t="shared" si="0"/>
        <v>0.449</v>
      </c>
      <c r="P53" s="14" t="str">
        <f t="shared" si="1"/>
        <v>0.449</v>
      </c>
      <c r="Q53" s="6">
        <f t="shared" si="2"/>
        <v>0</v>
      </c>
      <c r="R53" s="6">
        <f t="shared" si="3"/>
        <v>0.18450891415896448</v>
      </c>
    </row>
    <row r="54" spans="14:18" ht="12.75">
      <c r="N54" s="12">
        <v>-2.86</v>
      </c>
      <c r="O54" s="12">
        <f t="shared" si="0"/>
        <v>0.449</v>
      </c>
      <c r="P54" s="14" t="str">
        <f t="shared" si="1"/>
        <v>0.449</v>
      </c>
      <c r="Q54" s="6">
        <f t="shared" si="2"/>
        <v>0</v>
      </c>
      <c r="R54" s="6">
        <f t="shared" si="3"/>
        <v>0.18987154746253776</v>
      </c>
    </row>
    <row r="55" spans="14:18" ht="12.75">
      <c r="N55" s="12">
        <v>-2.85</v>
      </c>
      <c r="O55" s="12">
        <f t="shared" si="0"/>
        <v>0.45</v>
      </c>
      <c r="P55" s="14" t="str">
        <f t="shared" si="1"/>
        <v>0.45</v>
      </c>
      <c r="Q55" s="6">
        <f t="shared" si="2"/>
        <v>0</v>
      </c>
      <c r="R55" s="6">
        <f t="shared" si="3"/>
        <v>0.1953705042378502</v>
      </c>
    </row>
    <row r="56" spans="14:18" ht="12.75">
      <c r="N56" s="12">
        <v>-2.84</v>
      </c>
      <c r="O56" s="12">
        <f t="shared" si="0"/>
        <v>0.45</v>
      </c>
      <c r="P56" s="14" t="str">
        <f t="shared" si="1"/>
        <v>0.45</v>
      </c>
      <c r="Q56" s="6">
        <f t="shared" si="2"/>
        <v>0</v>
      </c>
      <c r="R56" s="6">
        <f t="shared" si="3"/>
        <v>0.20100861695000047</v>
      </c>
    </row>
    <row r="57" spans="14:18" ht="12.75">
      <c r="N57" s="12">
        <v>-2.83</v>
      </c>
      <c r="O57" s="12">
        <f t="shared" si="0"/>
        <v>0.45</v>
      </c>
      <c r="P57" s="14" t="str">
        <f t="shared" si="1"/>
        <v>0.45</v>
      </c>
      <c r="Q57" s="6">
        <f t="shared" si="2"/>
        <v>0</v>
      </c>
      <c r="R57" s="6">
        <f t="shared" si="3"/>
        <v>0.2067887576037272</v>
      </c>
    </row>
    <row r="58" spans="14:18" ht="12.75">
      <c r="N58" s="12">
        <v>-2.82</v>
      </c>
      <c r="O58" s="12">
        <f t="shared" si="0"/>
        <v>0.451</v>
      </c>
      <c r="P58" s="14" t="str">
        <f t="shared" si="1"/>
        <v>0.451</v>
      </c>
      <c r="Q58" s="6">
        <f t="shared" si="2"/>
        <v>0</v>
      </c>
      <c r="R58" s="6">
        <f t="shared" si="3"/>
        <v>0.21271383771921765</v>
      </c>
    </row>
    <row r="59" spans="14:18" ht="12.75">
      <c r="N59" s="12">
        <v>-2.81</v>
      </c>
      <c r="O59" s="12">
        <f t="shared" si="0"/>
        <v>0.451</v>
      </c>
      <c r="P59" s="14" t="str">
        <f t="shared" si="1"/>
        <v>0.451</v>
      </c>
      <c r="Q59" s="6">
        <f t="shared" si="2"/>
        <v>0</v>
      </c>
      <c r="R59" s="6">
        <f t="shared" si="3"/>
        <v>0.21878680828717714</v>
      </c>
    </row>
    <row r="60" spans="14:18" ht="12.75">
      <c r="N60" s="12">
        <v>-2.8</v>
      </c>
      <c r="O60" s="12">
        <f t="shared" si="0"/>
        <v>0.452</v>
      </c>
      <c r="P60" s="14" t="str">
        <f t="shared" si="1"/>
        <v>0.452</v>
      </c>
      <c r="Q60" s="6">
        <f t="shared" si="2"/>
        <v>0</v>
      </c>
      <c r="R60" s="6">
        <f t="shared" si="3"/>
        <v>0.22501065970259732</v>
      </c>
    </row>
    <row r="61" spans="14:18" ht="12.75">
      <c r="N61" s="12">
        <v>-2.79</v>
      </c>
      <c r="O61" s="12">
        <f t="shared" si="0"/>
        <v>0.452</v>
      </c>
      <c r="P61" s="14" t="str">
        <f t="shared" si="1"/>
        <v>0.452</v>
      </c>
      <c r="Q61" s="6">
        <f t="shared" si="2"/>
        <v>0</v>
      </c>
      <c r="R61" s="6">
        <f t="shared" si="3"/>
        <v>0.23138842167664458</v>
      </c>
    </row>
    <row r="62" spans="14:18" ht="12.75">
      <c r="N62" s="12">
        <v>-2.78</v>
      </c>
      <c r="O62" s="12">
        <f t="shared" si="0"/>
        <v>0.452</v>
      </c>
      <c r="P62" s="14" t="str">
        <f t="shared" si="1"/>
        <v>0.452</v>
      </c>
      <c r="Q62" s="6">
        <f t="shared" si="2"/>
        <v>0</v>
      </c>
      <c r="R62" s="6">
        <f t="shared" si="3"/>
        <v>0.23792316312610806</v>
      </c>
    </row>
    <row r="63" spans="14:18" ht="12.75">
      <c r="N63" s="12">
        <v>-2.77</v>
      </c>
      <c r="O63" s="12">
        <f t="shared" si="0"/>
        <v>0.453</v>
      </c>
      <c r="P63" s="14" t="str">
        <f t="shared" si="1"/>
        <v>0.453</v>
      </c>
      <c r="Q63" s="6">
        <f t="shared" si="2"/>
        <v>0</v>
      </c>
      <c r="R63" s="6">
        <f t="shared" si="3"/>
        <v>0.2446179920398248</v>
      </c>
    </row>
    <row r="64" spans="14:18" ht="12.75">
      <c r="N64" s="12">
        <v>-2.76</v>
      </c>
      <c r="O64" s="12">
        <f t="shared" si="0"/>
        <v>0.453</v>
      </c>
      <c r="P64" s="14" t="str">
        <f t="shared" si="1"/>
        <v>0.453</v>
      </c>
      <c r="Q64" s="6">
        <f t="shared" si="2"/>
        <v>0</v>
      </c>
      <c r="R64" s="6">
        <f t="shared" si="3"/>
        <v>0.25147605532152245</v>
      </c>
    </row>
    <row r="65" spans="14:18" ht="12.75">
      <c r="N65" s="12">
        <v>-2.75</v>
      </c>
      <c r="O65" s="12">
        <f t="shared" si="0"/>
        <v>0.453</v>
      </c>
      <c r="P65" s="14" t="str">
        <f t="shared" si="1"/>
        <v>0.453</v>
      </c>
      <c r="Q65" s="6">
        <f t="shared" si="2"/>
        <v>0</v>
      </c>
      <c r="R65" s="6">
        <f t="shared" si="3"/>
        <v>0.25850053860849725</v>
      </c>
    </row>
    <row r="66" spans="14:18" ht="12.75">
      <c r="N66" s="12">
        <v>-2.74</v>
      </c>
      <c r="O66" s="12">
        <f t="shared" si="0"/>
        <v>0.454</v>
      </c>
      <c r="P66" s="14" t="str">
        <f t="shared" si="1"/>
        <v>0.454</v>
      </c>
      <c r="Q66" s="6">
        <f t="shared" si="2"/>
        <v>0</v>
      </c>
      <c r="R66" s="6">
        <f t="shared" si="3"/>
        <v>0.26569466606556963</v>
      </c>
    </row>
    <row r="67" spans="14:18" ht="12.75">
      <c r="N67" s="12">
        <v>-2.73</v>
      </c>
      <c r="O67" s="12">
        <f t="shared" si="0"/>
        <v>0.454</v>
      </c>
      <c r="P67" s="14" t="str">
        <f t="shared" si="1"/>
        <v>0.454</v>
      </c>
      <c r="Q67" s="6">
        <f t="shared" si="2"/>
        <v>0</v>
      </c>
      <c r="R67" s="6">
        <f t="shared" si="3"/>
        <v>0.27306170015373926</v>
      </c>
    </row>
    <row r="68" spans="14:18" ht="12.75">
      <c r="N68" s="12">
        <v>-2.72</v>
      </c>
      <c r="O68" s="12">
        <f t="shared" si="0"/>
        <v>0.454</v>
      </c>
      <c r="P68" s="14" t="str">
        <f t="shared" si="1"/>
        <v>0.454</v>
      </c>
      <c r="Q68" s="6">
        <f t="shared" si="2"/>
        <v>0</v>
      </c>
      <c r="R68" s="6">
        <f t="shared" si="3"/>
        <v>0.28060494137297914</v>
      </c>
    </row>
    <row r="69" spans="14:18" ht="12.75">
      <c r="N69" s="12">
        <v>-2.71</v>
      </c>
      <c r="O69" s="12">
        <f t="shared" si="0"/>
        <v>0.455</v>
      </c>
      <c r="P69" s="14" t="str">
        <f t="shared" si="1"/>
        <v>0.455</v>
      </c>
      <c r="Q69" s="6">
        <f t="shared" si="2"/>
        <v>0</v>
      </c>
      <c r="R69" s="6">
        <f t="shared" si="3"/>
        <v>0.28832772797860756</v>
      </c>
    </row>
    <row r="70" spans="14:18" ht="12.75">
      <c r="N70" s="12">
        <v>-2.7</v>
      </c>
      <c r="O70" s="12">
        <f t="shared" si="0"/>
        <v>0.455</v>
      </c>
      <c r="P70" s="14" t="str">
        <f t="shared" si="1"/>
        <v>0.455</v>
      </c>
      <c r="Q70" s="6">
        <f t="shared" si="2"/>
        <v>0</v>
      </c>
      <c r="R70" s="6">
        <f t="shared" si="3"/>
        <v>0.2962334356706689</v>
      </c>
    </row>
    <row r="71" spans="14:18" ht="12.75">
      <c r="N71" s="12">
        <v>-2.69</v>
      </c>
      <c r="O71" s="12">
        <f t="shared" si="0"/>
        <v>0.455</v>
      </c>
      <c r="P71" s="14" t="str">
        <f t="shared" si="1"/>
        <v>0.455</v>
      </c>
      <c r="Q71" s="6">
        <f t="shared" si="2"/>
        <v>0</v>
      </c>
      <c r="R71" s="6">
        <f t="shared" si="3"/>
        <v>0.30432547725577885</v>
      </c>
    </row>
    <row r="72" spans="14:18" ht="12.75">
      <c r="N72" s="12">
        <v>-2.68</v>
      </c>
      <c r="O72" s="12">
        <f t="shared" si="0"/>
        <v>0.456</v>
      </c>
      <c r="P72" s="14" t="str">
        <f t="shared" si="1"/>
        <v>0.456</v>
      </c>
      <c r="Q72" s="6">
        <f t="shared" si="2"/>
        <v>0</v>
      </c>
      <c r="R72" s="6">
        <f t="shared" si="3"/>
        <v>0.31260730228086936</v>
      </c>
    </row>
    <row r="73" spans="14:18" ht="12.75">
      <c r="N73" s="12">
        <v>-2.67</v>
      </c>
      <c r="O73" s="12">
        <f t="shared" si="0"/>
        <v>0.456</v>
      </c>
      <c r="P73" s="14" t="str">
        <f t="shared" si="1"/>
        <v>0.456</v>
      </c>
      <c r="Q73" s="6">
        <f t="shared" si="2"/>
        <v>0</v>
      </c>
      <c r="R73" s="6">
        <f t="shared" si="3"/>
        <v>0.32108239663829824</v>
      </c>
    </row>
    <row r="74" spans="14:18" ht="12.75">
      <c r="N74" s="12">
        <v>-2.66</v>
      </c>
      <c r="O74" s="12">
        <f t="shared" si="0"/>
        <v>0.456</v>
      </c>
      <c r="P74" s="14" t="str">
        <f t="shared" si="1"/>
        <v>0.456</v>
      </c>
      <c r="Q74" s="6">
        <f t="shared" si="2"/>
        <v>0</v>
      </c>
      <c r="R74" s="6">
        <f t="shared" si="3"/>
        <v>0.32975428214176755</v>
      </c>
    </row>
    <row r="75" spans="14:18" ht="12.75">
      <c r="N75" s="12">
        <v>-2.65</v>
      </c>
      <c r="O75" s="12">
        <f t="shared" si="0"/>
        <v>0.457</v>
      </c>
      <c r="P75" s="14" t="str">
        <f t="shared" si="1"/>
        <v>0.457</v>
      </c>
      <c r="Q75" s="6">
        <f t="shared" si="2"/>
        <v>0</v>
      </c>
      <c r="R75" s="6">
        <f t="shared" si="3"/>
        <v>0.33862651607252875</v>
      </c>
    </row>
    <row r="76" spans="14:18" ht="12.75">
      <c r="N76" s="12">
        <v>-2.64</v>
      </c>
      <c r="O76" s="12">
        <f t="shared" si="0"/>
        <v>0.457</v>
      </c>
      <c r="P76" s="14" t="str">
        <f t="shared" si="1"/>
        <v>0.457</v>
      </c>
      <c r="Q76" s="6">
        <f t="shared" si="2"/>
        <v>0</v>
      </c>
      <c r="R76" s="6">
        <f t="shared" si="3"/>
        <v>0.34770269069533194</v>
      </c>
    </row>
    <row r="77" spans="14:18" ht="12.75">
      <c r="N77" s="12">
        <v>-2.63</v>
      </c>
      <c r="O77" s="12">
        <f t="shared" si="0"/>
        <v>0.457</v>
      </c>
      <c r="P77" s="14" t="str">
        <f t="shared" si="1"/>
        <v>0.457</v>
      </c>
      <c r="Q77" s="6">
        <f t="shared" si="2"/>
        <v>0</v>
      </c>
      <c r="R77" s="6">
        <f t="shared" si="3"/>
        <v>0.35698643274360714</v>
      </c>
    </row>
    <row r="78" spans="14:18" ht="12.75">
      <c r="N78" s="12">
        <v>-2.62</v>
      </c>
      <c r="O78" s="12">
        <f t="shared" si="0"/>
        <v>0.458</v>
      </c>
      <c r="P78" s="14" t="str">
        <f t="shared" si="1"/>
        <v>0.458</v>
      </c>
      <c r="Q78" s="6">
        <f t="shared" si="2"/>
        <v>0</v>
      </c>
      <c r="R78" s="6">
        <f t="shared" si="3"/>
        <v>0.3664814028733529</v>
      </c>
    </row>
    <row r="79" spans="14:18" ht="12.75">
      <c r="N79" s="12">
        <v>-2.61</v>
      </c>
      <c r="O79" s="12">
        <f t="shared" si="0"/>
        <v>0.458</v>
      </c>
      <c r="P79" s="14" t="str">
        <f t="shared" si="1"/>
        <v>0.458</v>
      </c>
      <c r="Q79" s="6">
        <f t="shared" si="2"/>
        <v>0</v>
      </c>
      <c r="R79" s="6">
        <f t="shared" si="3"/>
        <v>0.3761912950852373</v>
      </c>
    </row>
    <row r="80" spans="14:18" ht="12.75">
      <c r="N80" s="12">
        <v>-2.6</v>
      </c>
      <c r="O80" s="12">
        <f t="shared" si="0"/>
        <v>0.459</v>
      </c>
      <c r="P80" s="14" t="str">
        <f t="shared" si="1"/>
        <v>0.459</v>
      </c>
      <c r="Q80" s="6">
        <f t="shared" si="2"/>
        <v>0</v>
      </c>
      <c r="R80" s="6">
        <f t="shared" si="3"/>
        <v>0.38611983611439865</v>
      </c>
    </row>
    <row r="81" spans="14:18" ht="12.75">
      <c r="N81" s="12">
        <v>-2.59</v>
      </c>
      <c r="O81" s="12">
        <f t="shared" si="0"/>
        <v>0.459</v>
      </c>
      <c r="P81" s="14" t="str">
        <f t="shared" si="1"/>
        <v>0.459</v>
      </c>
      <c r="Q81" s="6">
        <f t="shared" si="2"/>
        <v>0</v>
      </c>
      <c r="R81" s="6">
        <f t="shared" si="3"/>
        <v>0.3962707847874762</v>
      </c>
    </row>
    <row r="82" spans="14:18" ht="12.75">
      <c r="N82" s="12">
        <v>-2.58</v>
      </c>
      <c r="O82" s="12">
        <f t="shared" si="0"/>
        <v>0.459</v>
      </c>
      <c r="P82" s="14" t="str">
        <f t="shared" si="1"/>
        <v>0.459</v>
      </c>
      <c r="Q82" s="6">
        <f t="shared" si="2"/>
        <v>0</v>
      </c>
      <c r="R82" s="6">
        <f t="shared" si="3"/>
        <v>0.40664793134637334</v>
      </c>
    </row>
    <row r="83" spans="14:18" ht="12.75">
      <c r="N83" s="12">
        <v>-2.57</v>
      </c>
      <c r="O83" s="12">
        <f t="shared" si="0"/>
        <v>0.46</v>
      </c>
      <c r="P83" s="14" t="str">
        <f t="shared" si="1"/>
        <v>0.46</v>
      </c>
      <c r="Q83" s="6">
        <f t="shared" si="2"/>
        <v>0</v>
      </c>
      <c r="R83" s="6">
        <f t="shared" si="3"/>
        <v>0.41725509673830724</v>
      </c>
    </row>
    <row r="84" spans="14:18" ht="12.75">
      <c r="N84" s="12">
        <v>-2.56</v>
      </c>
      <c r="O84" s="12">
        <f t="shared" si="0"/>
        <v>0.46</v>
      </c>
      <c r="P84" s="14" t="str">
        <f t="shared" si="1"/>
        <v>0.46</v>
      </c>
      <c r="Q84" s="6">
        <f t="shared" si="2"/>
        <v>0</v>
      </c>
      <c r="R84" s="6">
        <f t="shared" si="3"/>
        <v>0.4280961318716693</v>
      </c>
    </row>
    <row r="85" spans="14:18" ht="12.75">
      <c r="N85" s="12">
        <v>-2.55</v>
      </c>
      <c r="O85" s="12">
        <f aca="true" t="shared" si="4" ref="O85:O148">ROUND($C$7+N85*$C$9,3)</f>
        <v>0.46</v>
      </c>
      <c r="P85" s="14" t="str">
        <f aca="true" t="shared" si="5" ref="P85:P148">CONCATENATE(O85)</f>
        <v>0.46</v>
      </c>
      <c r="Q85" s="6">
        <f aca="true" t="shared" si="6" ref="Q85:Q148">IF(OR(O85&lt;$E$6,O85&gt;$G$6),0,(EXP(-0.5*N85^2))/($C$9*SQRT(2*PI())))</f>
        <v>0</v>
      </c>
      <c r="R85" s="6">
        <f aca="true" t="shared" si="7" ref="R85:R148">IF(AND(O85&gt;=$E$6,O85&lt;=$G$6),0,(EXP(-0.5*N85^2))/($C$9*SQRT(2*PI())))</f>
        <v>0.4391749168372731</v>
      </c>
    </row>
    <row r="86" spans="14:18" ht="12.75">
      <c r="N86" s="12">
        <v>-2.54</v>
      </c>
      <c r="O86" s="12">
        <f t="shared" si="4"/>
        <v>0.461</v>
      </c>
      <c r="P86" s="14" t="str">
        <f t="shared" si="5"/>
        <v>0.461</v>
      </c>
      <c r="Q86" s="6">
        <f t="shared" si="6"/>
        <v>0</v>
      </c>
      <c r="R86" s="6">
        <f t="shared" si="7"/>
        <v>0.4504953600945431</v>
      </c>
    </row>
    <row r="87" spans="14:18" ht="12.75">
      <c r="N87" s="12">
        <v>-2.53</v>
      </c>
      <c r="O87" s="12">
        <f t="shared" si="4"/>
        <v>0.461</v>
      </c>
      <c r="P87" s="14" t="str">
        <f t="shared" si="5"/>
        <v>0.461</v>
      </c>
      <c r="Q87" s="6">
        <f t="shared" si="6"/>
        <v>0</v>
      </c>
      <c r="R87" s="6">
        <f t="shared" si="7"/>
        <v>0.4620613976222413</v>
      </c>
    </row>
    <row r="88" spans="14:18" ht="12.75">
      <c r="N88" s="12">
        <v>-2.52</v>
      </c>
      <c r="O88" s="12">
        <f t="shared" si="4"/>
        <v>0.461</v>
      </c>
      <c r="P88" s="14" t="str">
        <f t="shared" si="5"/>
        <v>0.461</v>
      </c>
      <c r="Q88" s="6">
        <f t="shared" si="6"/>
        <v>0</v>
      </c>
      <c r="R88" s="6">
        <f t="shared" si="7"/>
        <v>0.4738769920333204</v>
      </c>
    </row>
    <row r="89" spans="14:18" ht="12.75">
      <c r="N89" s="12">
        <v>-2.51</v>
      </c>
      <c r="O89" s="12">
        <f t="shared" si="4"/>
        <v>0.462</v>
      </c>
      <c r="P89" s="14" t="str">
        <f t="shared" si="5"/>
        <v>0.462</v>
      </c>
      <c r="Q89" s="6">
        <f t="shared" si="6"/>
        <v>0</v>
      </c>
      <c r="R89" s="6">
        <f t="shared" si="7"/>
        <v>0.48594613165352557</v>
      </c>
    </row>
    <row r="90" spans="14:18" ht="12.75">
      <c r="N90" s="12">
        <v>-2.5</v>
      </c>
      <c r="O90" s="12">
        <f t="shared" si="4"/>
        <v>0.462</v>
      </c>
      <c r="P90" s="14" t="str">
        <f t="shared" si="5"/>
        <v>0.462</v>
      </c>
      <c r="Q90" s="6">
        <f t="shared" si="6"/>
        <v>0</v>
      </c>
      <c r="R90" s="6">
        <f t="shared" si="7"/>
        <v>0.4982728295633617</v>
      </c>
    </row>
    <row r="91" spans="14:18" ht="12.75">
      <c r="N91" s="12">
        <v>-2.49</v>
      </c>
      <c r="O91" s="12">
        <f t="shared" si="4"/>
        <v>0.462</v>
      </c>
      <c r="P91" s="14" t="str">
        <f t="shared" si="5"/>
        <v>0.462</v>
      </c>
      <c r="Q91" s="6">
        <f t="shared" si="6"/>
        <v>0</v>
      </c>
      <c r="R91" s="6">
        <f t="shared" si="7"/>
        <v>0.5108611226030889</v>
      </c>
    </row>
    <row r="92" spans="14:18" ht="12.75">
      <c r="N92" s="12">
        <v>-2.48</v>
      </c>
      <c r="O92" s="12">
        <f t="shared" si="4"/>
        <v>0.463</v>
      </c>
      <c r="P92" s="14" t="str">
        <f t="shared" si="5"/>
        <v>0.463</v>
      </c>
      <c r="Q92" s="6">
        <f t="shared" si="6"/>
        <v>0</v>
      </c>
      <c r="R92" s="6">
        <f t="shared" si="7"/>
        <v>0.5237150703403911</v>
      </c>
    </row>
    <row r="93" spans="14:18" ht="12.75">
      <c r="N93" s="12">
        <v>-2.47</v>
      </c>
      <c r="O93" s="12">
        <f t="shared" si="4"/>
        <v>0.463</v>
      </c>
      <c r="P93" s="14" t="str">
        <f t="shared" si="5"/>
        <v>0.463</v>
      </c>
      <c r="Q93" s="6">
        <f t="shared" si="6"/>
        <v>0</v>
      </c>
      <c r="R93" s="6">
        <f t="shared" si="7"/>
        <v>0.5368387540004084</v>
      </c>
    </row>
    <row r="94" spans="14:18" ht="12.75">
      <c r="N94" s="12">
        <v>-2.46</v>
      </c>
      <c r="O94" s="12">
        <f t="shared" si="4"/>
        <v>0.463</v>
      </c>
      <c r="P94" s="14" t="str">
        <f t="shared" si="5"/>
        <v>0.463</v>
      </c>
      <c r="Q94" s="6">
        <f t="shared" si="6"/>
        <v>0</v>
      </c>
      <c r="R94" s="6">
        <f t="shared" si="7"/>
        <v>0.5502362753578339</v>
      </c>
    </row>
    <row r="95" spans="14:18" ht="12.75">
      <c r="N95" s="12">
        <v>-2.45</v>
      </c>
      <c r="O95" s="12">
        <f t="shared" si="4"/>
        <v>0.464</v>
      </c>
      <c r="P95" s="14" t="str">
        <f t="shared" si="5"/>
        <v>0.464</v>
      </c>
      <c r="Q95" s="6">
        <f t="shared" si="6"/>
        <v>0</v>
      </c>
      <c r="R95" s="6">
        <f t="shared" si="7"/>
        <v>0.5639117555907834</v>
      </c>
    </row>
    <row r="96" spans="14:18" ht="12.75">
      <c r="N96" s="12">
        <v>-2.44</v>
      </c>
      <c r="O96" s="12">
        <f t="shared" si="4"/>
        <v>0.464</v>
      </c>
      <c r="P96" s="14" t="str">
        <f t="shared" si="5"/>
        <v>0.464</v>
      </c>
      <c r="Q96" s="6">
        <f t="shared" si="6"/>
        <v>0</v>
      </c>
      <c r="R96" s="6">
        <f t="shared" si="7"/>
        <v>0.5778693340961911</v>
      </c>
    </row>
    <row r="97" spans="14:18" ht="12.75">
      <c r="N97" s="12">
        <v>-2.43</v>
      </c>
      <c r="O97" s="12">
        <f t="shared" si="4"/>
        <v>0.465</v>
      </c>
      <c r="P97" s="14" t="str">
        <f t="shared" si="5"/>
        <v>0.465</v>
      </c>
      <c r="Q97" s="6">
        <f t="shared" si="6"/>
        <v>0</v>
      </c>
      <c r="R97" s="6">
        <f t="shared" si="7"/>
        <v>0.5921131672664716</v>
      </c>
    </row>
    <row r="98" spans="14:18" ht="12.75">
      <c r="N98" s="12">
        <v>-2.42</v>
      </c>
      <c r="O98" s="12">
        <f t="shared" si="4"/>
        <v>0.465</v>
      </c>
      <c r="P98" s="14" t="str">
        <f t="shared" si="5"/>
        <v>0.465</v>
      </c>
      <c r="Q98" s="6">
        <f t="shared" si="6"/>
        <v>0</v>
      </c>
      <c r="R98" s="6">
        <f t="shared" si="7"/>
        <v>0.6066474272272516</v>
      </c>
    </row>
    <row r="99" spans="14:18" ht="12.75">
      <c r="N99" s="12">
        <v>-2.41</v>
      </c>
      <c r="O99" s="12">
        <f t="shared" si="4"/>
        <v>0.465</v>
      </c>
      <c r="P99" s="14" t="str">
        <f t="shared" si="5"/>
        <v>0.465</v>
      </c>
      <c r="Q99" s="6">
        <f t="shared" si="6"/>
        <v>0</v>
      </c>
      <c r="R99" s="6">
        <f t="shared" si="7"/>
        <v>0.6214763005359506</v>
      </c>
    </row>
    <row r="100" spans="14:18" ht="12.75">
      <c r="N100" s="12">
        <v>-2.4</v>
      </c>
      <c r="O100" s="12">
        <f t="shared" si="4"/>
        <v>0.466</v>
      </c>
      <c r="P100" s="14" t="str">
        <f t="shared" si="5"/>
        <v>0.466</v>
      </c>
      <c r="Q100" s="6">
        <f t="shared" si="6"/>
        <v>0</v>
      </c>
      <c r="R100" s="6">
        <f t="shared" si="7"/>
        <v>0.6366039868410568</v>
      </c>
    </row>
    <row r="101" spans="14:18" ht="12.75">
      <c r="N101" s="12">
        <v>-2.39</v>
      </c>
      <c r="O101" s="12">
        <f t="shared" si="4"/>
        <v>0.466</v>
      </c>
      <c r="P101" s="14" t="str">
        <f t="shared" si="5"/>
        <v>0.466</v>
      </c>
      <c r="Q101" s="6">
        <f t="shared" si="6"/>
        <v>0</v>
      </c>
      <c r="R101" s="6">
        <f t="shared" si="7"/>
        <v>0.6520346975019309</v>
      </c>
    </row>
    <row r="102" spans="14:18" ht="12.75">
      <c r="N102" s="12">
        <v>-2.38</v>
      </c>
      <c r="O102" s="12">
        <f t="shared" si="4"/>
        <v>0.466</v>
      </c>
      <c r="P102" s="14" t="str">
        <f t="shared" si="5"/>
        <v>0.466</v>
      </c>
      <c r="Q102" s="6">
        <f t="shared" si="6"/>
        <v>0</v>
      </c>
      <c r="R102" s="6">
        <f t="shared" si="7"/>
        <v>0.667772654169025</v>
      </c>
    </row>
    <row r="103" spans="14:18" ht="12.75">
      <c r="N103" s="12">
        <v>-2.37</v>
      </c>
      <c r="O103" s="12">
        <f t="shared" si="4"/>
        <v>0.467</v>
      </c>
      <c r="P103" s="14" t="str">
        <f t="shared" si="5"/>
        <v>0.467</v>
      </c>
      <c r="Q103" s="6">
        <f t="shared" si="6"/>
        <v>0</v>
      </c>
      <c r="R103" s="6">
        <f t="shared" si="7"/>
        <v>0.6838220873244022</v>
      </c>
    </row>
    <row r="104" spans="14:18" ht="12.75">
      <c r="N104" s="12">
        <v>-2.36</v>
      </c>
      <c r="O104" s="12">
        <f t="shared" si="4"/>
        <v>0.467</v>
      </c>
      <c r="P104" s="14" t="str">
        <f t="shared" si="5"/>
        <v>0.467</v>
      </c>
      <c r="Q104" s="6">
        <f t="shared" si="6"/>
        <v>0</v>
      </c>
      <c r="R104" s="6">
        <f t="shared" si="7"/>
        <v>0.7001872347824948</v>
      </c>
    </row>
    <row r="105" spans="14:18" ht="12.75">
      <c r="N105" s="12">
        <v>-2.35</v>
      </c>
      <c r="O105" s="12">
        <f t="shared" si="4"/>
        <v>0.467</v>
      </c>
      <c r="P105" s="14" t="str">
        <f t="shared" si="5"/>
        <v>0.467</v>
      </c>
      <c r="Q105" s="6">
        <f t="shared" si="6"/>
        <v>0</v>
      </c>
      <c r="R105" s="6">
        <f t="shared" si="7"/>
        <v>0.7168723401510352</v>
      </c>
    </row>
    <row r="106" spans="14:18" ht="12.75">
      <c r="N106" s="12">
        <v>-2.34</v>
      </c>
      <c r="O106" s="12">
        <f t="shared" si="4"/>
        <v>0.468</v>
      </c>
      <c r="P106" s="14" t="str">
        <f t="shared" si="5"/>
        <v>0.468</v>
      </c>
      <c r="Q106" s="6">
        <f t="shared" si="6"/>
        <v>0</v>
      </c>
      <c r="R106" s="6">
        <f t="shared" si="7"/>
        <v>0.733881651252157</v>
      </c>
    </row>
    <row r="107" spans="14:18" ht="12.75">
      <c r="N107" s="12">
        <v>-2.33</v>
      </c>
      <c r="O107" s="12">
        <f t="shared" si="4"/>
        <v>0.468</v>
      </c>
      <c r="P107" s="14" t="str">
        <f t="shared" si="5"/>
        <v>0.468</v>
      </c>
      <c r="Q107" s="6">
        <f t="shared" si="6"/>
        <v>0</v>
      </c>
      <c r="R107" s="6">
        <f t="shared" si="7"/>
        <v>0.7512194185036466</v>
      </c>
    </row>
    <row r="108" spans="14:18" ht="12.75">
      <c r="N108" s="12">
        <v>-2.32</v>
      </c>
      <c r="O108" s="12">
        <f t="shared" si="4"/>
        <v>0.468</v>
      </c>
      <c r="P108" s="14" t="str">
        <f t="shared" si="5"/>
        <v>0.468</v>
      </c>
      <c r="Q108" s="6">
        <f t="shared" si="6"/>
        <v>0</v>
      </c>
      <c r="R108" s="6">
        <f t="shared" si="7"/>
        <v>0.7688898932604078</v>
      </c>
    </row>
    <row r="109" spans="14:18" ht="12.75">
      <c r="N109" s="12">
        <v>-2.31</v>
      </c>
      <c r="O109" s="12">
        <f t="shared" si="4"/>
        <v>0.469</v>
      </c>
      <c r="P109" s="14" t="str">
        <f t="shared" si="5"/>
        <v>0.469</v>
      </c>
      <c r="Q109" s="6">
        <f t="shared" si="6"/>
        <v>0</v>
      </c>
      <c r="R109" s="6">
        <f t="shared" si="7"/>
        <v>0.786897326116172</v>
      </c>
    </row>
    <row r="110" spans="14:18" ht="12.75">
      <c r="N110" s="12">
        <v>-2.3</v>
      </c>
      <c r="O110" s="12">
        <f t="shared" si="4"/>
        <v>0.469</v>
      </c>
      <c r="P110" s="14" t="str">
        <f t="shared" si="5"/>
        <v>0.469</v>
      </c>
      <c r="Q110" s="6">
        <f t="shared" si="6"/>
        <v>0</v>
      </c>
      <c r="R110" s="6">
        <f t="shared" si="7"/>
        <v>0.8052459651655716</v>
      </c>
    </row>
    <row r="111" spans="14:18" ht="12.75">
      <c r="N111" s="12">
        <v>-2.29</v>
      </c>
      <c r="O111" s="12">
        <f t="shared" si="4"/>
        <v>0.469</v>
      </c>
      <c r="P111" s="14" t="str">
        <f t="shared" si="5"/>
        <v>0.469</v>
      </c>
      <c r="Q111" s="6">
        <f t="shared" si="6"/>
        <v>0</v>
      </c>
      <c r="R111" s="6">
        <f t="shared" si="7"/>
        <v>0.8239400542266795</v>
      </c>
    </row>
    <row r="112" spans="14:18" ht="12.75">
      <c r="N112" s="12">
        <v>-2.28</v>
      </c>
      <c r="O112" s="12">
        <f t="shared" si="4"/>
        <v>0.47</v>
      </c>
      <c r="P112" s="14" t="str">
        <f t="shared" si="5"/>
        <v>0.47</v>
      </c>
      <c r="Q112" s="6">
        <f t="shared" si="6"/>
        <v>0</v>
      </c>
      <c r="R112" s="6">
        <f t="shared" si="7"/>
        <v>0.8429838310241855</v>
      </c>
    </row>
    <row r="113" spans="14:18" ht="12.75">
      <c r="N113" s="12">
        <v>-2.27</v>
      </c>
      <c r="O113" s="12">
        <f t="shared" si="4"/>
        <v>0.47</v>
      </c>
      <c r="P113" s="14" t="str">
        <f t="shared" si="5"/>
        <v>0.47</v>
      </c>
      <c r="Q113" s="6">
        <f t="shared" si="6"/>
        <v>0</v>
      </c>
      <c r="R113" s="6">
        <f t="shared" si="7"/>
        <v>0.8623815253333725</v>
      </c>
    </row>
    <row r="114" spans="14:18" ht="12.75">
      <c r="N114" s="12">
        <v>-2.26</v>
      </c>
      <c r="O114" s="12">
        <f t="shared" si="4"/>
        <v>0.47</v>
      </c>
      <c r="P114" s="14" t="str">
        <f t="shared" si="5"/>
        <v>0.47</v>
      </c>
      <c r="Q114" s="6">
        <f t="shared" si="6"/>
        <v>0</v>
      </c>
      <c r="R114" s="6">
        <f t="shared" si="7"/>
        <v>0.8821373570851345</v>
      </c>
    </row>
    <row r="115" spans="14:18" ht="12.75">
      <c r="N115" s="12">
        <v>-2.25</v>
      </c>
      <c r="O115" s="12">
        <f t="shared" si="4"/>
        <v>0.471</v>
      </c>
      <c r="P115" s="14" t="str">
        <f t="shared" si="5"/>
        <v>0.471</v>
      </c>
      <c r="Q115" s="6">
        <f t="shared" si="6"/>
        <v>0</v>
      </c>
      <c r="R115" s="6">
        <f t="shared" si="7"/>
        <v>0.9022555344322614</v>
      </c>
    </row>
    <row r="116" spans="14:18" ht="12.75">
      <c r="N116" s="12">
        <v>-2.24</v>
      </c>
      <c r="O116" s="12">
        <f t="shared" si="4"/>
        <v>0.471</v>
      </c>
      <c r="P116" s="14" t="str">
        <f t="shared" si="5"/>
        <v>0.471</v>
      </c>
      <c r="Q116" s="6">
        <f t="shared" si="6"/>
        <v>0</v>
      </c>
      <c r="R116" s="6">
        <f t="shared" si="7"/>
        <v>0.922740251777294</v>
      </c>
    </row>
    <row r="117" spans="14:18" ht="12.75">
      <c r="N117" s="12">
        <v>-2.23</v>
      </c>
      <c r="O117" s="12">
        <f t="shared" si="4"/>
        <v>0.472</v>
      </c>
      <c r="P117" s="14" t="str">
        <f t="shared" si="5"/>
        <v>0.472</v>
      </c>
      <c r="Q117" s="6">
        <f t="shared" si="6"/>
        <v>0</v>
      </c>
      <c r="R117" s="6">
        <f t="shared" si="7"/>
        <v>0.9435956877622496</v>
      </c>
    </row>
    <row r="118" spans="14:18" ht="12.75">
      <c r="N118" s="12">
        <v>-2.22</v>
      </c>
      <c r="O118" s="12">
        <f t="shared" si="4"/>
        <v>0.472</v>
      </c>
      <c r="P118" s="14" t="str">
        <f t="shared" si="5"/>
        <v>0.472</v>
      </c>
      <c r="Q118" s="6">
        <f t="shared" si="6"/>
        <v>0</v>
      </c>
      <c r="R118" s="6">
        <f t="shared" si="7"/>
        <v>0.9648260032205725</v>
      </c>
    </row>
    <row r="119" spans="14:18" ht="12.75">
      <c r="N119" s="12">
        <v>-2.21</v>
      </c>
      <c r="O119" s="12">
        <f t="shared" si="4"/>
        <v>0.472</v>
      </c>
      <c r="P119" s="14" t="str">
        <f t="shared" si="5"/>
        <v>0.472</v>
      </c>
      <c r="Q119" s="6">
        <f t="shared" si="6"/>
        <v>0</v>
      </c>
      <c r="R119" s="6">
        <f t="shared" si="7"/>
        <v>0.9864353390917067</v>
      </c>
    </row>
    <row r="120" spans="14:18" ht="12.75">
      <c r="N120" s="12">
        <v>-2.2</v>
      </c>
      <c r="O120" s="12">
        <f t="shared" si="4"/>
        <v>0.473</v>
      </c>
      <c r="P120" s="14" t="str">
        <f t="shared" si="5"/>
        <v>0.473</v>
      </c>
      <c r="Q120" s="6">
        <f t="shared" si="6"/>
        <v>0</v>
      </c>
      <c r="R120" s="6">
        <f t="shared" si="7"/>
        <v>1.008427814298687</v>
      </c>
    </row>
    <row r="121" spans="14:18" ht="12.75">
      <c r="N121" s="12">
        <v>-2.19</v>
      </c>
      <c r="O121" s="12">
        <f t="shared" si="4"/>
        <v>0.473</v>
      </c>
      <c r="P121" s="14" t="str">
        <f t="shared" si="5"/>
        <v>0.473</v>
      </c>
      <c r="Q121" s="6">
        <f t="shared" si="6"/>
        <v>0</v>
      </c>
      <c r="R121" s="6">
        <f t="shared" si="7"/>
        <v>1.0308075235892322</v>
      </c>
    </row>
    <row r="122" spans="14:18" ht="12.75">
      <c r="N122" s="12">
        <v>-2.18</v>
      </c>
      <c r="O122" s="12">
        <f t="shared" si="4"/>
        <v>0.473</v>
      </c>
      <c r="P122" s="14" t="str">
        <f t="shared" si="5"/>
        <v>0.473</v>
      </c>
      <c r="Q122" s="6">
        <f t="shared" si="6"/>
        <v>0</v>
      </c>
      <c r="R122" s="6">
        <f t="shared" si="7"/>
        <v>1.0535785353408047</v>
      </c>
    </row>
    <row r="123" spans="14:18" ht="12.75">
      <c r="N123" s="12">
        <v>-2.17</v>
      </c>
      <c r="O123" s="12">
        <f t="shared" si="4"/>
        <v>0.474</v>
      </c>
      <c r="P123" s="14" t="str">
        <f t="shared" si="5"/>
        <v>0.474</v>
      </c>
      <c r="Q123" s="6">
        <f t="shared" si="6"/>
        <v>0</v>
      </c>
      <c r="R123" s="6">
        <f t="shared" si="7"/>
        <v>1.0767448893301914</v>
      </c>
    </row>
    <row r="124" spans="14:18" ht="12.75">
      <c r="N124" s="12">
        <v>-2.16</v>
      </c>
      <c r="O124" s="12">
        <f t="shared" si="4"/>
        <v>0.474</v>
      </c>
      <c r="P124" s="14" t="str">
        <f t="shared" si="5"/>
        <v>0.474</v>
      </c>
      <c r="Q124" s="6">
        <f t="shared" si="6"/>
        <v>0</v>
      </c>
      <c r="R124" s="6">
        <f t="shared" si="7"/>
        <v>1.1003105944681466</v>
      </c>
    </row>
    <row r="125" spans="14:18" ht="12.75">
      <c r="N125" s="12">
        <v>-2.15</v>
      </c>
      <c r="O125" s="12">
        <f t="shared" si="4"/>
        <v>0.474</v>
      </c>
      <c r="P125" s="14" t="str">
        <f t="shared" si="5"/>
        <v>0.474</v>
      </c>
      <c r="Q125" s="6">
        <f t="shared" si="6"/>
        <v>0</v>
      </c>
      <c r="R125" s="6">
        <f t="shared" si="7"/>
        <v>1.1242796264997224</v>
      </c>
    </row>
    <row r="126" spans="14:18" ht="12.75">
      <c r="N126" s="12">
        <v>-2.14</v>
      </c>
      <c r="O126" s="12">
        <f t="shared" si="4"/>
        <v>0.475</v>
      </c>
      <c r="P126" s="14" t="str">
        <f t="shared" si="5"/>
        <v>0.475</v>
      </c>
      <c r="Q126" s="6">
        <f t="shared" si="6"/>
        <v>0</v>
      </c>
      <c r="R126" s="6">
        <f t="shared" si="7"/>
        <v>1.1486559256709032</v>
      </c>
    </row>
    <row r="127" spans="14:18" ht="12.75">
      <c r="N127" s="12">
        <v>-2.13</v>
      </c>
      <c r="O127" s="12">
        <f t="shared" si="4"/>
        <v>0.475</v>
      </c>
      <c r="P127" s="14" t="str">
        <f t="shared" si="5"/>
        <v>0.475</v>
      </c>
      <c r="Q127" s="6">
        <f t="shared" si="6"/>
        <v>0</v>
      </c>
      <c r="R127" s="6">
        <f t="shared" si="7"/>
        <v>1.1734433943622484</v>
      </c>
    </row>
    <row r="128" spans="14:18" ht="12.75">
      <c r="N128" s="12">
        <v>-2.12</v>
      </c>
      <c r="O128" s="12">
        <f t="shared" si="4"/>
        <v>0.475</v>
      </c>
      <c r="P128" s="14" t="str">
        <f t="shared" si="5"/>
        <v>0.475</v>
      </c>
      <c r="Q128" s="6">
        <f t="shared" si="6"/>
        <v>0</v>
      </c>
      <c r="R128" s="6">
        <f t="shared" si="7"/>
        <v>1.1986458946902299</v>
      </c>
    </row>
    <row r="129" spans="14:18" ht="12.75">
      <c r="N129" s="12">
        <v>-2.11</v>
      </c>
      <c r="O129" s="12">
        <f t="shared" si="4"/>
        <v>0.476</v>
      </c>
      <c r="P129" s="14" t="str">
        <f t="shared" si="5"/>
        <v>0.476</v>
      </c>
      <c r="Q129" s="6">
        <f t="shared" si="6"/>
        <v>0</v>
      </c>
      <c r="R129" s="6">
        <f t="shared" si="7"/>
        <v>1.2242672460770516</v>
      </c>
    </row>
    <row r="130" spans="14:18" ht="12.75">
      <c r="N130" s="12">
        <v>-2.1</v>
      </c>
      <c r="O130" s="12">
        <f t="shared" si="4"/>
        <v>0.476</v>
      </c>
      <c r="P130" s="14" t="str">
        <f t="shared" si="5"/>
        <v>0.476</v>
      </c>
      <c r="Q130" s="6">
        <f t="shared" si="6"/>
        <v>0</v>
      </c>
      <c r="R130" s="6">
        <f t="shared" si="7"/>
        <v>1.2503112227897102</v>
      </c>
    </row>
    <row r="131" spans="14:18" ht="12.75">
      <c r="N131" s="12">
        <v>-2.09</v>
      </c>
      <c r="O131" s="12">
        <f t="shared" si="4"/>
        <v>0.476</v>
      </c>
      <c r="P131" s="14" t="str">
        <f t="shared" si="5"/>
        <v>0.476</v>
      </c>
      <c r="Q131" s="6">
        <f t="shared" si="6"/>
        <v>0</v>
      </c>
      <c r="R131" s="6">
        <f t="shared" si="7"/>
        <v>1.2767815514491596</v>
      </c>
    </row>
    <row r="132" spans="14:18" ht="12.75">
      <c r="N132" s="12">
        <v>-2.08</v>
      </c>
      <c r="O132" s="12">
        <f t="shared" si="4"/>
        <v>0.477</v>
      </c>
      <c r="P132" s="14" t="str">
        <f t="shared" si="5"/>
        <v>0.477</v>
      </c>
      <c r="Q132" s="6">
        <f t="shared" si="6"/>
        <v>0</v>
      </c>
      <c r="R132" s="6">
        <f t="shared" si="7"/>
        <v>1.3036819085104254</v>
      </c>
    </row>
    <row r="133" spans="14:18" ht="12.75">
      <c r="N133" s="12">
        <v>-2.07</v>
      </c>
      <c r="O133" s="12">
        <f t="shared" si="4"/>
        <v>0.477</v>
      </c>
      <c r="P133" s="14" t="str">
        <f t="shared" si="5"/>
        <v>0.477</v>
      </c>
      <c r="Q133" s="6">
        <f t="shared" si="6"/>
        <v>0</v>
      </c>
      <c r="R133" s="6">
        <f t="shared" si="7"/>
        <v>1.3310159177146037</v>
      </c>
    </row>
    <row r="134" spans="14:18" ht="12.75">
      <c r="N134" s="12">
        <v>-2.06</v>
      </c>
      <c r="O134" s="12">
        <f t="shared" si="4"/>
        <v>0.478</v>
      </c>
      <c r="P134" s="14" t="str">
        <f t="shared" si="5"/>
        <v>0.478</v>
      </c>
      <c r="Q134" s="6">
        <f t="shared" si="6"/>
        <v>0</v>
      </c>
      <c r="R134" s="6">
        <f t="shared" si="7"/>
        <v>1.3587871475136624</v>
      </c>
    </row>
    <row r="135" spans="14:18" ht="12.75">
      <c r="N135" s="12">
        <v>-2.05</v>
      </c>
      <c r="O135" s="12">
        <f t="shared" si="4"/>
        <v>0.478</v>
      </c>
      <c r="P135" s="14" t="str">
        <f t="shared" si="5"/>
        <v>0.478</v>
      </c>
      <c r="Q135" s="6">
        <f t="shared" si="6"/>
        <v>0</v>
      </c>
      <c r="R135" s="6">
        <f t="shared" si="7"/>
        <v>1.3869991084690694</v>
      </c>
    </row>
    <row r="136" spans="14:18" ht="12.75">
      <c r="N136" s="12">
        <v>-2.04</v>
      </c>
      <c r="O136" s="12">
        <f t="shared" si="4"/>
        <v>0.478</v>
      </c>
      <c r="P136" s="14" t="str">
        <f t="shared" si="5"/>
        <v>0.478</v>
      </c>
      <c r="Q136" s="6">
        <f t="shared" si="6"/>
        <v>0</v>
      </c>
      <c r="R136" s="6">
        <f t="shared" si="7"/>
        <v>1.415655250625245</v>
      </c>
    </row>
    <row r="137" spans="14:18" ht="12.75">
      <c r="N137" s="12">
        <v>-2.03</v>
      </c>
      <c r="O137" s="12">
        <f t="shared" si="4"/>
        <v>0.479</v>
      </c>
      <c r="P137" s="14" t="str">
        <f t="shared" si="5"/>
        <v>0.479</v>
      </c>
      <c r="Q137" s="6">
        <f t="shared" si="6"/>
        <v>0</v>
      </c>
      <c r="R137" s="6">
        <f t="shared" si="7"/>
        <v>1.444758960858926</v>
      </c>
    </row>
    <row r="138" spans="14:18" ht="12.75">
      <c r="N138" s="12">
        <v>-2.02</v>
      </c>
      <c r="O138" s="12">
        <f t="shared" si="4"/>
        <v>0.479</v>
      </c>
      <c r="P138" s="14" t="str">
        <f t="shared" si="5"/>
        <v>0.479</v>
      </c>
      <c r="Q138" s="6">
        <f t="shared" si="6"/>
        <v>0</v>
      </c>
      <c r="R138" s="6">
        <f t="shared" si="7"/>
        <v>1.4743135602055306</v>
      </c>
    </row>
    <row r="139" spans="14:18" ht="12.75">
      <c r="N139" s="12">
        <v>-2.01</v>
      </c>
      <c r="O139" s="12">
        <f t="shared" si="4"/>
        <v>0.479</v>
      </c>
      <c r="P139" s="14" t="str">
        <f t="shared" si="5"/>
        <v>0.479</v>
      </c>
      <c r="Q139" s="6">
        <f t="shared" si="6"/>
        <v>0</v>
      </c>
      <c r="R139" s="6">
        <f t="shared" si="7"/>
        <v>1.504322301163695</v>
      </c>
    </row>
    <row r="140" spans="14:18" ht="12.75">
      <c r="N140" s="12">
        <v>-2</v>
      </c>
      <c r="O140" s="12">
        <f t="shared" si="4"/>
        <v>0.48</v>
      </c>
      <c r="P140" s="14" t="str">
        <f t="shared" si="5"/>
        <v>0.48</v>
      </c>
      <c r="Q140" s="6">
        <f t="shared" si="6"/>
        <v>0</v>
      </c>
      <c r="R140" s="6">
        <f t="shared" si="7"/>
        <v>1.5347883649791292</v>
      </c>
    </row>
    <row r="141" spans="14:18" ht="12.75">
      <c r="N141" s="12">
        <v>-1.99</v>
      </c>
      <c r="O141" s="12">
        <f t="shared" si="4"/>
        <v>0.48</v>
      </c>
      <c r="P141" s="14" t="str">
        <f t="shared" si="5"/>
        <v>0.48</v>
      </c>
      <c r="Q141" s="6">
        <f t="shared" si="6"/>
        <v>0</v>
      </c>
      <c r="R141" s="6">
        <f t="shared" si="7"/>
        <v>1.5657148589090593</v>
      </c>
    </row>
    <row r="142" spans="14:18" ht="12.75">
      <c r="N142" s="12">
        <v>-1.98</v>
      </c>
      <c r="O142" s="12">
        <f t="shared" si="4"/>
        <v>0.48</v>
      </c>
      <c r="P142" s="14" t="str">
        <f t="shared" si="5"/>
        <v>0.48</v>
      </c>
      <c r="Q142" s="6">
        <f t="shared" si="6"/>
        <v>0</v>
      </c>
      <c r="R142" s="6">
        <f t="shared" si="7"/>
        <v>1.5971048134684778</v>
      </c>
    </row>
    <row r="143" spans="14:18" ht="12.75">
      <c r="N143" s="12">
        <v>-1.97</v>
      </c>
      <c r="O143" s="12">
        <f t="shared" si="4"/>
        <v>0.481</v>
      </c>
      <c r="P143" s="14" t="str">
        <f t="shared" si="5"/>
        <v>0.481</v>
      </c>
      <c r="Q143" s="6">
        <f t="shared" si="6"/>
        <v>0</v>
      </c>
      <c r="R143" s="6">
        <f t="shared" si="7"/>
        <v>1.6289611796595287</v>
      </c>
    </row>
    <row r="144" spans="14:18" ht="12.75">
      <c r="N144" s="12">
        <v>-1.96</v>
      </c>
      <c r="O144" s="12">
        <f t="shared" si="4"/>
        <v>0.481</v>
      </c>
      <c r="P144" s="14" t="str">
        <f t="shared" si="5"/>
        <v>0.481</v>
      </c>
      <c r="Q144" s="6">
        <f t="shared" si="6"/>
        <v>0</v>
      </c>
      <c r="R144" s="6">
        <f t="shared" si="7"/>
        <v>1.6612868261853608</v>
      </c>
    </row>
    <row r="145" spans="14:18" ht="12.75">
      <c r="N145" s="12">
        <v>-1.95</v>
      </c>
      <c r="O145" s="12">
        <f t="shared" si="4"/>
        <v>0.481</v>
      </c>
      <c r="P145" s="14" t="str">
        <f t="shared" si="5"/>
        <v>0.481</v>
      </c>
      <c r="Q145" s="6">
        <f t="shared" si="6"/>
        <v>0</v>
      </c>
      <c r="R145" s="6">
        <f t="shared" si="7"/>
        <v>1.6940845366498176</v>
      </c>
    </row>
    <row r="146" spans="14:18" ht="12.75">
      <c r="N146" s="12">
        <v>-1.94</v>
      </c>
      <c r="O146" s="12">
        <f t="shared" si="4"/>
        <v>0.482</v>
      </c>
      <c r="P146" s="14" t="str">
        <f t="shared" si="5"/>
        <v>0.482</v>
      </c>
      <c r="Q146" s="6">
        <f t="shared" si="6"/>
        <v>1.7273570067443882</v>
      </c>
      <c r="R146" s="6">
        <f t="shared" si="7"/>
        <v>0</v>
      </c>
    </row>
    <row r="147" spans="14:18" ht="12.75">
      <c r="N147" s="12">
        <v>-1.93</v>
      </c>
      <c r="O147" s="12">
        <f t="shared" si="4"/>
        <v>0.482</v>
      </c>
      <c r="P147" s="14" t="str">
        <f t="shared" si="5"/>
        <v>0.482</v>
      </c>
      <c r="Q147" s="6">
        <f t="shared" si="6"/>
        <v>1.7611068414238644</v>
      </c>
      <c r="R147" s="6">
        <f t="shared" si="7"/>
        <v>0</v>
      </c>
    </row>
    <row r="148" spans="14:18" ht="12.75">
      <c r="N148" s="12">
        <v>-1.92</v>
      </c>
      <c r="O148" s="12">
        <f t="shared" si="4"/>
        <v>0.482</v>
      </c>
      <c r="P148" s="14" t="str">
        <f t="shared" si="5"/>
        <v>0.482</v>
      </c>
      <c r="Q148" s="6">
        <f t="shared" si="6"/>
        <v>1.7953365520721964</v>
      </c>
      <c r="R148" s="6">
        <f t="shared" si="7"/>
        <v>0</v>
      </c>
    </row>
    <row r="149" spans="14:18" ht="12.75">
      <c r="N149" s="12">
        <v>-1.91</v>
      </c>
      <c r="O149" s="12">
        <f aca="true" t="shared" si="8" ref="O149:O212">ROUND($C$7+N149*$C$9,3)</f>
        <v>0.483</v>
      </c>
      <c r="P149" s="14" t="str">
        <f aca="true" t="shared" si="9" ref="P149:P212">CONCATENATE(O149)</f>
        <v>0.483</v>
      </c>
      <c r="Q149" s="6">
        <f aca="true" t="shared" si="10" ref="Q149:Q212">IF(OR(O149&lt;$E$6,O149&gt;$G$6),0,(EXP(-0.5*N149^2))/($C$9*SQRT(2*PI())))</f>
        <v>1.8300485536600661</v>
      </c>
      <c r="R149" s="6">
        <f aca="true" t="shared" si="11" ref="R149:R212">IF(AND(O149&gt;=$E$6,O149&lt;=$G$6),0,(EXP(-0.5*N149^2))/($C$9*SQRT(2*PI())))</f>
        <v>0</v>
      </c>
    </row>
    <row r="150" spans="14:18" ht="12.75">
      <c r="N150" s="12">
        <v>-1.9</v>
      </c>
      <c r="O150" s="12">
        <f t="shared" si="8"/>
        <v>0.483</v>
      </c>
      <c r="P150" s="14" t="str">
        <f t="shared" si="9"/>
        <v>0.483</v>
      </c>
      <c r="Q150" s="6">
        <f t="shared" si="10"/>
        <v>1.8652451618957464</v>
      </c>
      <c r="R150" s="6">
        <f t="shared" si="11"/>
        <v>0</v>
      </c>
    </row>
    <row r="151" spans="14:18" ht="12.75">
      <c r="N151" s="12">
        <v>-1.89</v>
      </c>
      <c r="O151" s="12">
        <f t="shared" si="8"/>
        <v>0.484</v>
      </c>
      <c r="P151" s="14" t="str">
        <f t="shared" si="9"/>
        <v>0.484</v>
      </c>
      <c r="Q151" s="6">
        <f t="shared" si="10"/>
        <v>1.9009285903708322</v>
      </c>
      <c r="R151" s="6">
        <f t="shared" si="11"/>
        <v>0</v>
      </c>
    </row>
    <row r="152" spans="14:18" ht="12.75">
      <c r="N152" s="12">
        <v>-1.88</v>
      </c>
      <c r="O152" s="12">
        <f t="shared" si="8"/>
        <v>0.484</v>
      </c>
      <c r="P152" s="14" t="str">
        <f t="shared" si="9"/>
        <v>0.484</v>
      </c>
      <c r="Q152" s="6">
        <f t="shared" si="10"/>
        <v>1.9371009477024796</v>
      </c>
      <c r="R152" s="6">
        <f t="shared" si="11"/>
        <v>0</v>
      </c>
    </row>
    <row r="153" spans="14:18" ht="12.75">
      <c r="N153" s="12">
        <v>-1.87</v>
      </c>
      <c r="O153" s="12">
        <f t="shared" si="8"/>
        <v>0.484</v>
      </c>
      <c r="P153" s="14" t="str">
        <f t="shared" si="9"/>
        <v>0.484</v>
      </c>
      <c r="Q153" s="6">
        <f t="shared" si="10"/>
        <v>1.973764234673815</v>
      </c>
      <c r="R153" s="6">
        <f t="shared" si="11"/>
        <v>0</v>
      </c>
    </row>
    <row r="154" spans="14:18" ht="12.75">
      <c r="N154" s="12">
        <v>-1.86</v>
      </c>
      <c r="O154" s="12">
        <f t="shared" si="8"/>
        <v>0.485</v>
      </c>
      <c r="P154" s="14" t="str">
        <f t="shared" si="9"/>
        <v>0.485</v>
      </c>
      <c r="Q154" s="6">
        <f t="shared" si="10"/>
        <v>2.0109203413742125</v>
      </c>
      <c r="R154" s="6">
        <f t="shared" si="11"/>
        <v>0</v>
      </c>
    </row>
    <row r="155" spans="14:18" ht="12.75">
      <c r="N155" s="12">
        <v>-1.85</v>
      </c>
      <c r="O155" s="12">
        <f t="shared" si="8"/>
        <v>0.485</v>
      </c>
      <c r="P155" s="14" t="str">
        <f t="shared" si="9"/>
        <v>0.485</v>
      </c>
      <c r="Q155" s="6">
        <f t="shared" si="10"/>
        <v>2.048571044341163</v>
      </c>
      <c r="R155" s="6">
        <f t="shared" si="11"/>
        <v>0</v>
      </c>
    </row>
    <row r="156" spans="14:18" ht="12.75">
      <c r="N156" s="12">
        <v>-1.84</v>
      </c>
      <c r="O156" s="12">
        <f t="shared" si="8"/>
        <v>0.485</v>
      </c>
      <c r="P156" s="14" t="str">
        <f t="shared" si="9"/>
        <v>0.485</v>
      </c>
      <c r="Q156" s="6">
        <f t="shared" si="10"/>
        <v>2.086718003705505</v>
      </c>
      <c r="R156" s="6">
        <f t="shared" si="11"/>
        <v>0</v>
      </c>
    </row>
    <row r="157" spans="14:18" ht="12.75">
      <c r="N157" s="12">
        <v>-1.83</v>
      </c>
      <c r="O157" s="12">
        <f t="shared" si="8"/>
        <v>0.486</v>
      </c>
      <c r="P157" s="14" t="str">
        <f t="shared" si="9"/>
        <v>0.486</v>
      </c>
      <c r="Q157" s="6">
        <f t="shared" si="10"/>
        <v>2.125362760341802</v>
      </c>
      <c r="R157" s="6">
        <f t="shared" si="11"/>
        <v>0</v>
      </c>
    </row>
    <row r="158" spans="14:18" ht="12.75">
      <c r="N158" s="12">
        <v>-1.82</v>
      </c>
      <c r="O158" s="12">
        <f t="shared" si="8"/>
        <v>0.486</v>
      </c>
      <c r="P158" s="14" t="str">
        <f t="shared" si="9"/>
        <v>0.486</v>
      </c>
      <c r="Q158" s="6">
        <f t="shared" si="10"/>
        <v>2.1645067330256946</v>
      </c>
      <c r="R158" s="6">
        <f t="shared" si="11"/>
        <v>0</v>
      </c>
    </row>
    <row r="159" spans="14:18" ht="12.75">
      <c r="N159" s="12">
        <v>-1.81</v>
      </c>
      <c r="O159" s="12">
        <f t="shared" si="8"/>
        <v>0.486</v>
      </c>
      <c r="P159" s="14" t="str">
        <f t="shared" si="9"/>
        <v>0.486</v>
      </c>
      <c r="Q159" s="6">
        <f t="shared" si="10"/>
        <v>2.204151215600069</v>
      </c>
      <c r="R159" s="6">
        <f t="shared" si="11"/>
        <v>0</v>
      </c>
    </row>
    <row r="160" spans="14:18" ht="12.75">
      <c r="N160" s="12">
        <v>-1.8</v>
      </c>
      <c r="O160" s="12">
        <f t="shared" si="8"/>
        <v>0.487</v>
      </c>
      <c r="P160" s="14" t="str">
        <f t="shared" si="9"/>
        <v>0.487</v>
      </c>
      <c r="Q160" s="6">
        <f t="shared" si="10"/>
        <v>2.2442973741519303</v>
      </c>
      <c r="R160" s="6">
        <f t="shared" si="11"/>
        <v>0</v>
      </c>
    </row>
    <row r="161" spans="14:18" ht="12.75">
      <c r="N161" s="12">
        <v>-1.79</v>
      </c>
      <c r="O161" s="12">
        <f t="shared" si="8"/>
        <v>0.487</v>
      </c>
      <c r="P161" s="14" t="str">
        <f t="shared" si="9"/>
        <v>0.487</v>
      </c>
      <c r="Q161" s="6">
        <f t="shared" si="10"/>
        <v>2.2849462442018877</v>
      </c>
      <c r="R161" s="6">
        <f t="shared" si="11"/>
        <v>0</v>
      </c>
    </row>
    <row r="162" spans="14:18" ht="12.75">
      <c r="N162" s="12">
        <v>-1.78</v>
      </c>
      <c r="O162" s="12">
        <f t="shared" si="8"/>
        <v>0.487</v>
      </c>
      <c r="P162" s="14" t="str">
        <f t="shared" si="9"/>
        <v>0.487</v>
      </c>
      <c r="Q162" s="6">
        <f t="shared" si="10"/>
        <v>2.3260987279081693</v>
      </c>
      <c r="R162" s="6">
        <f t="shared" si="11"/>
        <v>0</v>
      </c>
    </row>
    <row r="163" spans="14:18" ht="12.75">
      <c r="N163" s="12">
        <v>-1.77</v>
      </c>
      <c r="O163" s="12">
        <f t="shared" si="8"/>
        <v>0.488</v>
      </c>
      <c r="P163" s="14" t="str">
        <f t="shared" si="9"/>
        <v>0.488</v>
      </c>
      <c r="Q163" s="6">
        <f t="shared" si="10"/>
        <v>2.367755591287144</v>
      </c>
      <c r="R163" s="6">
        <f t="shared" si="11"/>
        <v>0</v>
      </c>
    </row>
    <row r="164" spans="14:18" ht="12.75">
      <c r="N164" s="12">
        <v>-1.76</v>
      </c>
      <c r="O164" s="12">
        <f t="shared" si="8"/>
        <v>0.488</v>
      </c>
      <c r="P164" s="14" t="str">
        <f t="shared" si="9"/>
        <v>0.488</v>
      </c>
      <c r="Q164" s="6">
        <f t="shared" si="10"/>
        <v>2.4099174614523196</v>
      </c>
      <c r="R164" s="6">
        <f t="shared" si="11"/>
        <v>0</v>
      </c>
    </row>
    <row r="165" spans="14:18" ht="12.75">
      <c r="N165" s="12">
        <v>-1.75</v>
      </c>
      <c r="O165" s="12">
        <f t="shared" si="8"/>
        <v>0.488</v>
      </c>
      <c r="P165" s="14" t="str">
        <f t="shared" si="9"/>
        <v>0.488</v>
      </c>
      <c r="Q165" s="6">
        <f t="shared" si="10"/>
        <v>2.45258482387382</v>
      </c>
      <c r="R165" s="6">
        <f t="shared" si="11"/>
        <v>0</v>
      </c>
    </row>
    <row r="166" spans="14:18" ht="12.75">
      <c r="N166" s="12">
        <v>-1.74</v>
      </c>
      <c r="O166" s="12">
        <f t="shared" si="8"/>
        <v>0.489</v>
      </c>
      <c r="P166" s="14" t="str">
        <f t="shared" si="9"/>
        <v>0.489</v>
      </c>
      <c r="Q166" s="6">
        <f t="shared" si="10"/>
        <v>2.495758019660378</v>
      </c>
      <c r="R166" s="6">
        <f t="shared" si="11"/>
        <v>0</v>
      </c>
    </row>
    <row r="167" spans="14:18" ht="12.75">
      <c r="N167" s="12">
        <v>-1.73</v>
      </c>
      <c r="O167" s="12">
        <f t="shared" si="8"/>
        <v>0.489</v>
      </c>
      <c r="P167" s="14" t="str">
        <f t="shared" si="9"/>
        <v>0.489</v>
      </c>
      <c r="Q167" s="6">
        <f t="shared" si="10"/>
        <v>2.5394372428658767</v>
      </c>
      <c r="R167" s="6">
        <f t="shared" si="11"/>
        <v>0</v>
      </c>
    </row>
    <row r="168" spans="14:18" ht="12.75">
      <c r="N168" s="12">
        <v>-1.72</v>
      </c>
      <c r="O168" s="12">
        <f t="shared" si="8"/>
        <v>0.489</v>
      </c>
      <c r="P168" s="14" t="str">
        <f t="shared" si="9"/>
        <v>0.489</v>
      </c>
      <c r="Q168" s="6">
        <f t="shared" si="10"/>
        <v>2.5836225378225124</v>
      </c>
      <c r="R168" s="6">
        <f t="shared" si="11"/>
        <v>0</v>
      </c>
    </row>
    <row r="169" spans="14:18" ht="12.75">
      <c r="N169" s="12">
        <v>-1.71</v>
      </c>
      <c r="O169" s="12">
        <f t="shared" si="8"/>
        <v>0.49</v>
      </c>
      <c r="P169" s="14" t="str">
        <f t="shared" si="9"/>
        <v>0.49</v>
      </c>
      <c r="Q169" s="6">
        <f t="shared" si="10"/>
        <v>2.6283137965026597</v>
      </c>
      <c r="R169" s="6">
        <f t="shared" si="11"/>
        <v>0</v>
      </c>
    </row>
    <row r="170" spans="14:18" ht="12.75">
      <c r="N170" s="12">
        <v>-1.7</v>
      </c>
      <c r="O170" s="12">
        <f t="shared" si="8"/>
        <v>0.49</v>
      </c>
      <c r="P170" s="14" t="str">
        <f t="shared" si="9"/>
        <v>0.49</v>
      </c>
      <c r="Q170" s="6">
        <f t="shared" si="10"/>
        <v>2.6735107559115376</v>
      </c>
      <c r="R170" s="6">
        <f t="shared" si="11"/>
        <v>0</v>
      </c>
    </row>
    <row r="171" spans="14:18" ht="12.75">
      <c r="N171" s="12">
        <v>-1.69</v>
      </c>
      <c r="O171" s="12">
        <f t="shared" si="8"/>
        <v>0.491</v>
      </c>
      <c r="P171" s="14" t="str">
        <f t="shared" si="9"/>
        <v>0.491</v>
      </c>
      <c r="Q171" s="6">
        <f t="shared" si="10"/>
        <v>2.7192129955127906</v>
      </c>
      <c r="R171" s="6">
        <f t="shared" si="11"/>
        <v>0</v>
      </c>
    </row>
    <row r="172" spans="14:18" ht="12.75">
      <c r="N172" s="12">
        <v>-1.68</v>
      </c>
      <c r="O172" s="12">
        <f t="shared" si="8"/>
        <v>0.491</v>
      </c>
      <c r="P172" s="14" t="str">
        <f t="shared" si="9"/>
        <v>0.491</v>
      </c>
      <c r="Q172" s="6">
        <f t="shared" si="10"/>
        <v>2.7654199346891075</v>
      </c>
      <c r="R172" s="6">
        <f t="shared" si="11"/>
        <v>0</v>
      </c>
    </row>
    <row r="173" spans="14:18" ht="12.75">
      <c r="N173" s="12">
        <v>-1.67</v>
      </c>
      <c r="O173" s="12">
        <f t="shared" si="8"/>
        <v>0.491</v>
      </c>
      <c r="P173" s="14" t="str">
        <f t="shared" si="9"/>
        <v>0.491</v>
      </c>
      <c r="Q173" s="6">
        <f t="shared" si="10"/>
        <v>2.812130830240026</v>
      </c>
      <c r="R173" s="6">
        <f t="shared" si="11"/>
        <v>0</v>
      </c>
    </row>
    <row r="174" spans="14:18" ht="12.75">
      <c r="N174" s="12">
        <v>-1.66</v>
      </c>
      <c r="O174" s="12">
        <f t="shared" si="8"/>
        <v>0.492</v>
      </c>
      <c r="P174" s="14" t="str">
        <f t="shared" si="9"/>
        <v>0.492</v>
      </c>
      <c r="Q174" s="6">
        <f t="shared" si="10"/>
        <v>2.859344773919065</v>
      </c>
      <c r="R174" s="6">
        <f t="shared" si="11"/>
        <v>0</v>
      </c>
    </row>
    <row r="175" spans="14:18" ht="12.75">
      <c r="N175" s="12">
        <v>-1.65</v>
      </c>
      <c r="O175" s="12">
        <f t="shared" si="8"/>
        <v>0.492</v>
      </c>
      <c r="P175" s="14" t="str">
        <f t="shared" si="9"/>
        <v>0.492</v>
      </c>
      <c r="Q175" s="6">
        <f t="shared" si="10"/>
        <v>2.907060690012344</v>
      </c>
      <c r="R175" s="6">
        <f t="shared" si="11"/>
        <v>0</v>
      </c>
    </row>
    <row r="176" spans="14:18" ht="12.75">
      <c r="N176" s="12">
        <v>-1.64</v>
      </c>
      <c r="O176" s="12">
        <f t="shared" si="8"/>
        <v>0.492</v>
      </c>
      <c r="P176" s="14" t="str">
        <f t="shared" si="9"/>
        <v>0.492</v>
      </c>
      <c r="Q176" s="6">
        <f t="shared" si="10"/>
        <v>2.955277332960859</v>
      </c>
      <c r="R176" s="6">
        <f t="shared" si="11"/>
        <v>0</v>
      </c>
    </row>
    <row r="177" spans="14:18" ht="12.75">
      <c r="N177" s="12">
        <v>-1.63</v>
      </c>
      <c r="O177" s="12">
        <f t="shared" si="8"/>
        <v>0.493</v>
      </c>
      <c r="P177" s="14" t="str">
        <f t="shared" si="9"/>
        <v>0.493</v>
      </c>
      <c r="Q177" s="6">
        <f t="shared" si="10"/>
        <v>3.0039932850285824</v>
      </c>
      <c r="R177" s="6">
        <f t="shared" si="11"/>
        <v>0</v>
      </c>
    </row>
    <row r="178" spans="14:18" ht="12.75">
      <c r="N178" s="12">
        <v>-1.62</v>
      </c>
      <c r="O178" s="12">
        <f t="shared" si="8"/>
        <v>0.493</v>
      </c>
      <c r="P178" s="14" t="str">
        <f t="shared" si="9"/>
        <v>0.493</v>
      </c>
      <c r="Q178" s="6">
        <f t="shared" si="10"/>
        <v>3.0532069540185662</v>
      </c>
      <c r="R178" s="6">
        <f t="shared" si="11"/>
        <v>0</v>
      </c>
    </row>
    <row r="179" spans="14:18" ht="12.75">
      <c r="N179" s="12">
        <v>-1.61</v>
      </c>
      <c r="O179" s="12">
        <f t="shared" si="8"/>
        <v>0.493</v>
      </c>
      <c r="P179" s="14" t="str">
        <f t="shared" si="9"/>
        <v>0.493</v>
      </c>
      <c r="Q179" s="6">
        <f t="shared" si="10"/>
        <v>3.102916571039223</v>
      </c>
      <c r="R179" s="6">
        <f t="shared" si="11"/>
        <v>0</v>
      </c>
    </row>
    <row r="180" spans="14:18" ht="12.75">
      <c r="N180" s="12">
        <v>-1.6</v>
      </c>
      <c r="O180" s="12">
        <f t="shared" si="8"/>
        <v>0.494</v>
      </c>
      <c r="P180" s="14" t="str">
        <f t="shared" si="9"/>
        <v>0.494</v>
      </c>
      <c r="Q180" s="6">
        <f t="shared" si="10"/>
        <v>3.153120188322955</v>
      </c>
      <c r="R180" s="6">
        <f t="shared" si="11"/>
        <v>0</v>
      </c>
    </row>
    <row r="181" spans="14:18" ht="12.75">
      <c r="N181" s="12">
        <v>-1.59</v>
      </c>
      <c r="O181" s="12">
        <f t="shared" si="8"/>
        <v>0.494</v>
      </c>
      <c r="P181" s="14" t="str">
        <f t="shared" si="9"/>
        <v>0.494</v>
      </c>
      <c r="Q181" s="6">
        <f t="shared" si="10"/>
        <v>3.2038156770993313</v>
      </c>
      <c r="R181" s="6">
        <f t="shared" si="11"/>
        <v>0</v>
      </c>
    </row>
    <row r="182" spans="14:18" ht="12.75">
      <c r="N182" s="12">
        <v>-1.58</v>
      </c>
      <c r="O182" s="12">
        <f t="shared" si="8"/>
        <v>0.494</v>
      </c>
      <c r="P182" s="14" t="str">
        <f t="shared" si="9"/>
        <v>0.494</v>
      </c>
      <c r="Q182" s="6">
        <f t="shared" si="10"/>
        <v>3.2550007255249622</v>
      </c>
      <c r="R182" s="6">
        <f t="shared" si="11"/>
        <v>0</v>
      </c>
    </row>
    <row r="183" spans="14:18" ht="12.75">
      <c r="N183" s="12">
        <v>-1.57</v>
      </c>
      <c r="O183" s="12">
        <f t="shared" si="8"/>
        <v>0.495</v>
      </c>
      <c r="P183" s="14" t="str">
        <f t="shared" si="9"/>
        <v>0.495</v>
      </c>
      <c r="Q183" s="6">
        <f t="shared" si="10"/>
        <v>3.3066728366722598</v>
      </c>
      <c r="R183" s="6">
        <f t="shared" si="11"/>
        <v>0</v>
      </c>
    </row>
    <row r="184" spans="14:18" ht="12.75">
      <c r="N184" s="12">
        <v>-1.56</v>
      </c>
      <c r="O184" s="12">
        <f t="shared" si="8"/>
        <v>0.495</v>
      </c>
      <c r="P184" s="14" t="str">
        <f t="shared" si="9"/>
        <v>0.495</v>
      </c>
      <c r="Q184" s="6">
        <f t="shared" si="10"/>
        <v>3.358829326579223</v>
      </c>
      <c r="R184" s="6">
        <f t="shared" si="11"/>
        <v>0</v>
      </c>
    </row>
    <row r="185" spans="14:18" ht="12.75">
      <c r="N185" s="12">
        <v>-1.55</v>
      </c>
      <c r="O185" s="12">
        <f t="shared" si="8"/>
        <v>0.495</v>
      </c>
      <c r="P185" s="14" t="str">
        <f t="shared" si="9"/>
        <v>0.495</v>
      </c>
      <c r="Q185" s="6">
        <f t="shared" si="10"/>
        <v>3.411467322362437</v>
      </c>
      <c r="R185" s="6">
        <f t="shared" si="11"/>
        <v>0</v>
      </c>
    </row>
    <row r="186" spans="14:18" ht="12.75">
      <c r="N186" s="12">
        <v>-1.54</v>
      </c>
      <c r="O186" s="12">
        <f t="shared" si="8"/>
        <v>0.496</v>
      </c>
      <c r="P186" s="14" t="str">
        <f t="shared" si="9"/>
        <v>0.496</v>
      </c>
      <c r="Q186" s="6">
        <f t="shared" si="10"/>
        <v>3.4645837603954</v>
      </c>
      <c r="R186" s="6">
        <f t="shared" si="11"/>
        <v>0</v>
      </c>
    </row>
    <row r="187" spans="14:18" ht="12.75">
      <c r="N187" s="12">
        <v>-1.53</v>
      </c>
      <c r="O187" s="12">
        <f t="shared" si="8"/>
        <v>0.496</v>
      </c>
      <c r="P187" s="14" t="str">
        <f t="shared" si="9"/>
        <v>0.496</v>
      </c>
      <c r="Q187" s="6">
        <f t="shared" si="10"/>
        <v>3.518175384554316</v>
      </c>
      <c r="R187" s="6">
        <f t="shared" si="11"/>
        <v>0</v>
      </c>
    </row>
    <row r="188" spans="14:18" ht="12.75">
      <c r="N188" s="12">
        <v>-1.52</v>
      </c>
      <c r="O188" s="12">
        <f t="shared" si="8"/>
        <v>0.497</v>
      </c>
      <c r="P188" s="14" t="str">
        <f t="shared" si="9"/>
        <v>0.497</v>
      </c>
      <c r="Q188" s="6">
        <f t="shared" si="10"/>
        <v>3.572238744533492</v>
      </c>
      <c r="R188" s="6">
        <f t="shared" si="11"/>
        <v>0</v>
      </c>
    </row>
    <row r="189" spans="14:18" ht="12.75">
      <c r="N189" s="12">
        <v>-1.51</v>
      </c>
      <c r="O189" s="12">
        <f t="shared" si="8"/>
        <v>0.497</v>
      </c>
      <c r="P189" s="14" t="str">
        <f t="shared" si="9"/>
        <v>0.497</v>
      </c>
      <c r="Q189" s="6">
        <f t="shared" si="10"/>
        <v>3.6267701942324115</v>
      </c>
      <c r="R189" s="6">
        <f t="shared" si="11"/>
        <v>0</v>
      </c>
    </row>
    <row r="190" spans="14:18" ht="12.75">
      <c r="N190" s="12">
        <v>-1.5</v>
      </c>
      <c r="O190" s="12">
        <f t="shared" si="8"/>
        <v>0.497</v>
      </c>
      <c r="P190" s="14" t="str">
        <f t="shared" si="9"/>
        <v>0.497</v>
      </c>
      <c r="Q190" s="6">
        <f t="shared" si="10"/>
        <v>3.68176589021659</v>
      </c>
      <c r="R190" s="6">
        <f t="shared" si="11"/>
        <v>0</v>
      </c>
    </row>
    <row r="191" spans="14:18" ht="12.75">
      <c r="N191" s="12">
        <v>-1.49</v>
      </c>
      <c r="O191" s="12">
        <f t="shared" si="8"/>
        <v>0.498</v>
      </c>
      <c r="P191" s="14" t="str">
        <f t="shared" si="9"/>
        <v>0.498</v>
      </c>
      <c r="Q191" s="6">
        <f t="shared" si="10"/>
        <v>3.737221790254266</v>
      </c>
      <c r="R191" s="6">
        <f t="shared" si="11"/>
        <v>0</v>
      </c>
    </row>
    <row r="192" spans="14:18" ht="12.75">
      <c r="N192" s="12">
        <v>-1.48</v>
      </c>
      <c r="O192" s="12">
        <f t="shared" si="8"/>
        <v>0.498</v>
      </c>
      <c r="P192" s="14" t="str">
        <f t="shared" si="9"/>
        <v>0.498</v>
      </c>
      <c r="Q192" s="6">
        <f t="shared" si="10"/>
        <v>3.793133651930975</v>
      </c>
      <c r="R192" s="6">
        <f t="shared" si="11"/>
        <v>0</v>
      </c>
    </row>
    <row r="193" spans="14:18" ht="12.75">
      <c r="N193" s="12">
        <v>-1.47</v>
      </c>
      <c r="O193" s="12">
        <f t="shared" si="8"/>
        <v>0.498</v>
      </c>
      <c r="P193" s="14" t="str">
        <f t="shared" si="9"/>
        <v>0.498</v>
      </c>
      <c r="Q193" s="6">
        <f t="shared" si="10"/>
        <v>3.849497031344022</v>
      </c>
      <c r="R193" s="6">
        <f t="shared" si="11"/>
        <v>0</v>
      </c>
    </row>
    <row r="194" spans="14:18" ht="12.75">
      <c r="N194" s="12">
        <v>-1.46</v>
      </c>
      <c r="O194" s="12">
        <f t="shared" si="8"/>
        <v>0.499</v>
      </c>
      <c r="P194" s="14" t="str">
        <f t="shared" si="9"/>
        <v>0.499</v>
      </c>
      <c r="Q194" s="6">
        <f t="shared" si="10"/>
        <v>3.9063072818788482</v>
      </c>
      <c r="R194" s="6">
        <f t="shared" si="11"/>
        <v>0</v>
      </c>
    </row>
    <row r="195" spans="14:18" ht="12.75">
      <c r="N195" s="12">
        <v>-1.45</v>
      </c>
      <c r="O195" s="12">
        <f t="shared" si="8"/>
        <v>0.499</v>
      </c>
      <c r="P195" s="14" t="str">
        <f t="shared" si="9"/>
        <v>0.499</v>
      </c>
      <c r="Q195" s="6">
        <f t="shared" si="10"/>
        <v>3.963559553069247</v>
      </c>
      <c r="R195" s="6">
        <f t="shared" si="11"/>
        <v>0</v>
      </c>
    </row>
    <row r="196" spans="14:18" ht="12.75">
      <c r="N196" s="12">
        <v>-1.44</v>
      </c>
      <c r="O196" s="12">
        <f t="shared" si="8"/>
        <v>0.499</v>
      </c>
      <c r="P196" s="14" t="str">
        <f t="shared" si="9"/>
        <v>0.499</v>
      </c>
      <c r="Q196" s="6">
        <f t="shared" si="10"/>
        <v>4.021248789543383</v>
      </c>
      <c r="R196" s="6">
        <f t="shared" si="11"/>
        <v>0</v>
      </c>
    </row>
    <row r="197" spans="14:18" ht="12.75">
      <c r="N197" s="12">
        <v>-1.43</v>
      </c>
      <c r="O197" s="12">
        <f t="shared" si="8"/>
        <v>0.5</v>
      </c>
      <c r="P197" s="14" t="str">
        <f t="shared" si="9"/>
        <v>0.5</v>
      </c>
      <c r="Q197" s="6">
        <f t="shared" si="10"/>
        <v>4.079369730057495</v>
      </c>
      <c r="R197" s="6">
        <f t="shared" si="11"/>
        <v>0</v>
      </c>
    </row>
    <row r="198" spans="14:18" ht="12.75">
      <c r="N198" s="12">
        <v>-1.42</v>
      </c>
      <c r="O198" s="12">
        <f t="shared" si="8"/>
        <v>0.5</v>
      </c>
      <c r="P198" s="14" t="str">
        <f t="shared" si="9"/>
        <v>0.5</v>
      </c>
      <c r="Q198" s="6">
        <f t="shared" si="10"/>
        <v>4.137916906619165</v>
      </c>
      <c r="R198" s="6">
        <f t="shared" si="11"/>
        <v>0</v>
      </c>
    </row>
    <row r="199" spans="14:18" ht="12.75">
      <c r="N199" s="12">
        <v>-1.41</v>
      </c>
      <c r="O199" s="12">
        <f t="shared" si="8"/>
        <v>0.5</v>
      </c>
      <c r="P199" s="14" t="str">
        <f t="shared" si="9"/>
        <v>0.5</v>
      </c>
      <c r="Q199" s="6">
        <f t="shared" si="10"/>
        <v>4.196884643701993</v>
      </c>
      <c r="R199" s="6">
        <f t="shared" si="11"/>
        <v>0</v>
      </c>
    </row>
    <row r="200" spans="14:18" ht="12.75">
      <c r="N200" s="12">
        <v>-1.4</v>
      </c>
      <c r="O200" s="12">
        <f t="shared" si="8"/>
        <v>0.501</v>
      </c>
      <c r="P200" s="14" t="str">
        <f t="shared" si="9"/>
        <v>0.501</v>
      </c>
      <c r="Q200" s="6">
        <f t="shared" si="10"/>
        <v>4.256267057553448</v>
      </c>
      <c r="R200" s="6">
        <f t="shared" si="11"/>
        <v>0</v>
      </c>
    </row>
    <row r="201" spans="14:18" ht="12.75">
      <c r="N201" s="12">
        <v>-1.39</v>
      </c>
      <c r="O201" s="12">
        <f t="shared" si="8"/>
        <v>0.501</v>
      </c>
      <c r="P201" s="14" t="str">
        <f t="shared" si="9"/>
        <v>0.501</v>
      </c>
      <c r="Q201" s="6">
        <f t="shared" si="10"/>
        <v>4.31605805559768</v>
      </c>
      <c r="R201" s="6">
        <f t="shared" si="11"/>
        <v>0</v>
      </c>
    </row>
    <row r="202" spans="14:18" ht="12.75">
      <c r="N202" s="12">
        <v>-1.38</v>
      </c>
      <c r="O202" s="12">
        <f t="shared" si="8"/>
        <v>0.501</v>
      </c>
      <c r="P202" s="14" t="str">
        <f t="shared" si="9"/>
        <v>0.501</v>
      </c>
      <c r="Q202" s="6">
        <f t="shared" si="10"/>
        <v>4.3762513359349935</v>
      </c>
      <c r="R202" s="6">
        <f t="shared" si="11"/>
        <v>0</v>
      </c>
    </row>
    <row r="203" spans="14:18" ht="12.75">
      <c r="N203" s="12">
        <v>-1.37</v>
      </c>
      <c r="O203" s="12">
        <f t="shared" si="8"/>
        <v>0.502</v>
      </c>
      <c r="P203" s="14" t="str">
        <f t="shared" si="9"/>
        <v>0.502</v>
      </c>
      <c r="Q203" s="6">
        <f t="shared" si="10"/>
        <v>4.436840386939642</v>
      </c>
      <c r="R203" s="6">
        <f t="shared" si="11"/>
        <v>0</v>
      </c>
    </row>
    <row r="204" spans="14:18" ht="12.75">
      <c r="N204" s="12">
        <v>-1.36</v>
      </c>
      <c r="O204" s="12">
        <f t="shared" si="8"/>
        <v>0.502</v>
      </c>
      <c r="P204" s="14" t="str">
        <f t="shared" si="9"/>
        <v>0.502</v>
      </c>
      <c r="Q204" s="6">
        <f t="shared" si="10"/>
        <v>4.497818486957594</v>
      </c>
      <c r="R204" s="6">
        <f t="shared" si="11"/>
        <v>0</v>
      </c>
    </row>
    <row r="205" spans="14:18" ht="12.75">
      <c r="N205" s="12">
        <v>-1.35</v>
      </c>
      <c r="O205" s="12">
        <f t="shared" si="8"/>
        <v>0.503</v>
      </c>
      <c r="P205" s="14" t="str">
        <f t="shared" si="9"/>
        <v>0.503</v>
      </c>
      <c r="Q205" s="6">
        <f t="shared" si="10"/>
        <v>4.5591787041058165</v>
      </c>
      <c r="R205" s="6">
        <f t="shared" si="11"/>
        <v>0</v>
      </c>
    </row>
    <row r="206" spans="14:18" ht="12.75">
      <c r="N206" s="12">
        <v>-1.34</v>
      </c>
      <c r="O206" s="12">
        <f t="shared" si="8"/>
        <v>0.503</v>
      </c>
      <c r="P206" s="14" t="str">
        <f t="shared" si="9"/>
        <v>0.503</v>
      </c>
      <c r="Q206" s="6">
        <f t="shared" si="10"/>
        <v>4.620913896174626</v>
      </c>
      <c r="R206" s="6">
        <f t="shared" si="11"/>
        <v>0</v>
      </c>
    </row>
    <row r="207" spans="14:18" ht="12.75">
      <c r="N207" s="12">
        <v>-1.33</v>
      </c>
      <c r="O207" s="12">
        <f t="shared" si="8"/>
        <v>0.503</v>
      </c>
      <c r="P207" s="14" t="str">
        <f t="shared" si="9"/>
        <v>0.503</v>
      </c>
      <c r="Q207" s="6">
        <f t="shared" si="10"/>
        <v>4.683016710634579</v>
      </c>
      <c r="R207" s="6">
        <f t="shared" si="11"/>
        <v>0</v>
      </c>
    </row>
    <row r="208" spans="14:18" ht="12.75">
      <c r="N208" s="12">
        <v>-1.32</v>
      </c>
      <c r="O208" s="12">
        <f t="shared" si="8"/>
        <v>0.504</v>
      </c>
      <c r="P208" s="14" t="str">
        <f t="shared" si="9"/>
        <v>0.504</v>
      </c>
      <c r="Q208" s="6">
        <f t="shared" si="10"/>
        <v>4.745479584749311</v>
      </c>
      <c r="R208" s="6">
        <f t="shared" si="11"/>
        <v>0</v>
      </c>
    </row>
    <row r="209" spans="14:18" ht="12.75">
      <c r="N209" s="12">
        <v>-1.31</v>
      </c>
      <c r="O209" s="12">
        <f t="shared" si="8"/>
        <v>0.504</v>
      </c>
      <c r="P209" s="14" t="str">
        <f t="shared" si="9"/>
        <v>0.504</v>
      </c>
      <c r="Q209" s="6">
        <f t="shared" si="10"/>
        <v>4.8082947457956955</v>
      </c>
      <c r="R209" s="6">
        <f t="shared" si="11"/>
        <v>0</v>
      </c>
    </row>
    <row r="210" spans="14:18" ht="12.75">
      <c r="N210" s="12">
        <v>-1.3</v>
      </c>
      <c r="O210" s="12">
        <f t="shared" si="8"/>
        <v>0.504</v>
      </c>
      <c r="P210" s="14" t="str">
        <f t="shared" si="9"/>
        <v>0.504</v>
      </c>
      <c r="Q210" s="6">
        <f t="shared" si="10"/>
        <v>4.871454211392653</v>
      </c>
      <c r="R210" s="6">
        <f t="shared" si="11"/>
        <v>0</v>
      </c>
    </row>
    <row r="211" spans="14:18" ht="12.75">
      <c r="N211" s="12">
        <v>-1.29</v>
      </c>
      <c r="O211" s="12">
        <f t="shared" si="8"/>
        <v>0.505</v>
      </c>
      <c r="P211" s="14" t="str">
        <f t="shared" si="9"/>
        <v>0.505</v>
      </c>
      <c r="Q211" s="6">
        <f t="shared" si="10"/>
        <v>4.9349497899398225</v>
      </c>
      <c r="R211" s="6">
        <f t="shared" si="11"/>
        <v>0</v>
      </c>
    </row>
    <row r="212" spans="14:18" ht="12.75">
      <c r="N212" s="12">
        <v>-1.28</v>
      </c>
      <c r="O212" s="12">
        <f t="shared" si="8"/>
        <v>0.505</v>
      </c>
      <c r="P212" s="14" t="str">
        <f t="shared" si="9"/>
        <v>0.505</v>
      </c>
      <c r="Q212" s="6">
        <f t="shared" si="10"/>
        <v>4.998773081167319</v>
      </c>
      <c r="R212" s="6">
        <f t="shared" si="11"/>
        <v>0</v>
      </c>
    </row>
    <row r="213" spans="14:18" ht="12.75">
      <c r="N213" s="12">
        <v>-1.27</v>
      </c>
      <c r="O213" s="12">
        <f aca="true" t="shared" si="12" ref="O213:O276">ROUND($C$7+N213*$C$9,3)</f>
        <v>0.505</v>
      </c>
      <c r="P213" s="14" t="str">
        <f aca="true" t="shared" si="13" ref="P213:P276">CONCATENATE(O213)</f>
        <v>0.505</v>
      </c>
      <c r="Q213" s="6">
        <f aca="true" t="shared" si="14" ref="Q213:Q276">IF(OR(O213&lt;$E$6,O213&gt;$G$6),0,(EXP(-0.5*N213^2))/($C$9*SQRT(2*PI())))</f>
        <v>5.062915476797684</v>
      </c>
      <c r="R213" s="6">
        <f aca="true" t="shared" si="15" ref="R213:R276">IF(AND(O213&gt;=$E$6,O213&lt;=$G$6),0,(EXP(-0.5*N213^2))/($C$9*SQRT(2*PI())))</f>
        <v>0</v>
      </c>
    </row>
    <row r="214" spans="14:18" ht="12.75">
      <c r="N214" s="12">
        <v>-1.26</v>
      </c>
      <c r="O214" s="12">
        <f t="shared" si="12"/>
        <v>0.506</v>
      </c>
      <c r="P214" s="14" t="str">
        <f t="shared" si="13"/>
        <v>0.506</v>
      </c>
      <c r="Q214" s="6">
        <f t="shared" si="14"/>
        <v>5.127368161321102</v>
      </c>
      <c r="R214" s="6">
        <f t="shared" si="15"/>
        <v>0</v>
      </c>
    </row>
    <row r="215" spans="14:18" ht="12.75">
      <c r="N215" s="12">
        <v>-1.25</v>
      </c>
      <c r="O215" s="12">
        <f t="shared" si="12"/>
        <v>0.506</v>
      </c>
      <c r="P215" s="14" t="str">
        <f t="shared" si="13"/>
        <v>0.506</v>
      </c>
      <c r="Q215" s="6">
        <f t="shared" si="14"/>
        <v>5.192122112884872</v>
      </c>
      <c r="R215" s="6">
        <f t="shared" si="15"/>
        <v>0</v>
      </c>
    </row>
    <row r="216" spans="14:18" ht="12.75">
      <c r="N216" s="12">
        <v>-1.24</v>
      </c>
      <c r="O216" s="12">
        <f t="shared" si="12"/>
        <v>0.506</v>
      </c>
      <c r="P216" s="14" t="str">
        <f t="shared" si="13"/>
        <v>0.506</v>
      </c>
      <c r="Q216" s="6">
        <f t="shared" si="14"/>
        <v>5.257168104298065</v>
      </c>
      <c r="R216" s="6">
        <f t="shared" si="15"/>
        <v>0</v>
      </c>
    </row>
    <row r="217" spans="14:18" ht="12.75">
      <c r="N217" s="12">
        <v>-1.23</v>
      </c>
      <c r="O217" s="12">
        <f t="shared" si="12"/>
        <v>0.507</v>
      </c>
      <c r="P217" s="14" t="str">
        <f t="shared" si="13"/>
        <v>0.507</v>
      </c>
      <c r="Q217" s="6">
        <f t="shared" si="14"/>
        <v>5.322496704152242</v>
      </c>
      <c r="R217" s="6">
        <f t="shared" si="15"/>
        <v>0</v>
      </c>
    </row>
    <row r="218" spans="14:18" ht="12.75">
      <c r="N218" s="12">
        <v>-1.22</v>
      </c>
      <c r="O218" s="12">
        <f t="shared" si="12"/>
        <v>0.507</v>
      </c>
      <c r="P218" s="14" t="str">
        <f t="shared" si="13"/>
        <v>0.507</v>
      </c>
      <c r="Q218" s="6">
        <f t="shared" si="14"/>
        <v>5.388098278058989</v>
      </c>
      <c r="R218" s="6">
        <f t="shared" si="15"/>
        <v>0</v>
      </c>
    </row>
    <row r="219" spans="14:18" ht="12.75">
      <c r="N219" s="12">
        <v>-1.21</v>
      </c>
      <c r="O219" s="12">
        <f t="shared" si="12"/>
        <v>0.507</v>
      </c>
      <c r="P219" s="14" t="str">
        <f t="shared" si="13"/>
        <v>0.507</v>
      </c>
      <c r="Q219" s="6">
        <f t="shared" si="14"/>
        <v>5.453962990005019</v>
      </c>
      <c r="R219" s="6">
        <f t="shared" si="15"/>
        <v>0</v>
      </c>
    </row>
    <row r="220" spans="14:18" ht="12.75">
      <c r="N220" s="12">
        <v>-1.2</v>
      </c>
      <c r="O220" s="12">
        <f t="shared" si="12"/>
        <v>0.508</v>
      </c>
      <c r="P220" s="14" t="str">
        <f t="shared" si="13"/>
        <v>0.508</v>
      </c>
      <c r="Q220" s="6">
        <f t="shared" si="14"/>
        <v>5.520080803825461</v>
      </c>
      <c r="R220" s="6">
        <f t="shared" si="15"/>
        <v>0</v>
      </c>
    </row>
    <row r="221" spans="14:18" ht="12.75">
      <c r="N221" s="12">
        <v>-1.19</v>
      </c>
      <c r="O221" s="12">
        <f t="shared" si="12"/>
        <v>0.508</v>
      </c>
      <c r="P221" s="14" t="str">
        <f t="shared" si="13"/>
        <v>0.508</v>
      </c>
      <c r="Q221" s="6">
        <f t="shared" si="14"/>
        <v>5.586441484795925</v>
      </c>
      <c r="R221" s="6">
        <f t="shared" si="15"/>
        <v>0</v>
      </c>
    </row>
    <row r="222" spans="14:18" ht="12.75">
      <c r="N222" s="12">
        <v>-1.18</v>
      </c>
      <c r="O222" s="12">
        <f t="shared" si="12"/>
        <v>0.508</v>
      </c>
      <c r="P222" s="14" t="str">
        <f t="shared" si="13"/>
        <v>0.508</v>
      </c>
      <c r="Q222" s="6">
        <f t="shared" si="14"/>
        <v>5.653034601343801</v>
      </c>
      <c r="R222" s="6">
        <f t="shared" si="15"/>
        <v>0</v>
      </c>
    </row>
    <row r="223" spans="14:18" ht="12.75">
      <c r="N223" s="12">
        <v>-1.17</v>
      </c>
      <c r="O223" s="12">
        <f t="shared" si="12"/>
        <v>0.509</v>
      </c>
      <c r="P223" s="14" t="str">
        <f t="shared" si="13"/>
        <v>0.509</v>
      </c>
      <c r="Q223" s="6">
        <f t="shared" si="14"/>
        <v>5.719849526879243</v>
      </c>
      <c r="R223" s="6">
        <f t="shared" si="15"/>
        <v>0</v>
      </c>
    </row>
    <row r="224" spans="14:18" ht="12.75">
      <c r="N224" s="12">
        <v>-1.16</v>
      </c>
      <c r="O224" s="12">
        <f t="shared" si="12"/>
        <v>0.509</v>
      </c>
      <c r="P224" s="14" t="str">
        <f t="shared" si="13"/>
        <v>0.509</v>
      </c>
      <c r="Q224" s="6">
        <f t="shared" si="14"/>
        <v>5.7868754417461385</v>
      </c>
      <c r="R224" s="6">
        <f t="shared" si="15"/>
        <v>0</v>
      </c>
    </row>
    <row r="225" spans="14:18" ht="12.75">
      <c r="N225" s="12">
        <v>-1.15</v>
      </c>
      <c r="O225" s="12">
        <f t="shared" si="12"/>
        <v>0.51</v>
      </c>
      <c r="P225" s="14" t="str">
        <f t="shared" si="13"/>
        <v>0.51</v>
      </c>
      <c r="Q225" s="6">
        <f t="shared" si="14"/>
        <v>5.854101335293349</v>
      </c>
      <c r="R225" s="6">
        <f t="shared" si="15"/>
        <v>0</v>
      </c>
    </row>
    <row r="226" spans="14:18" ht="12.75">
      <c r="N226" s="12">
        <v>-1.14</v>
      </c>
      <c r="O226" s="12">
        <f t="shared" si="12"/>
        <v>0.51</v>
      </c>
      <c r="P226" s="14" t="str">
        <f t="shared" si="13"/>
        <v>0.51</v>
      </c>
      <c r="Q226" s="6">
        <f t="shared" si="14"/>
        <v>5.921516008066347</v>
      </c>
      <c r="R226" s="6">
        <f t="shared" si="15"/>
        <v>0</v>
      </c>
    </row>
    <row r="227" spans="14:18" ht="12.75">
      <c r="N227" s="12">
        <v>-1.13</v>
      </c>
      <c r="O227" s="12">
        <f t="shared" si="12"/>
        <v>0.51</v>
      </c>
      <c r="P227" s="14" t="str">
        <f t="shared" si="13"/>
        <v>0.51</v>
      </c>
      <c r="Q227" s="6">
        <f t="shared" si="14"/>
        <v>5.989108074119399</v>
      </c>
      <c r="R227" s="6">
        <f t="shared" si="15"/>
        <v>0</v>
      </c>
    </row>
    <row r="228" spans="14:18" ht="12.75">
      <c r="N228" s="12">
        <v>-1.12</v>
      </c>
      <c r="O228" s="12">
        <f t="shared" si="12"/>
        <v>0.511</v>
      </c>
      <c r="P228" s="14" t="str">
        <f t="shared" si="13"/>
        <v>0.511</v>
      </c>
      <c r="Q228" s="6">
        <f t="shared" si="14"/>
        <v>6.056865963448233</v>
      </c>
      <c r="R228" s="6">
        <f t="shared" si="15"/>
        <v>0</v>
      </c>
    </row>
    <row r="229" spans="14:18" ht="12.75">
      <c r="N229" s="12">
        <v>-1.11</v>
      </c>
      <c r="O229" s="12">
        <f t="shared" si="12"/>
        <v>0.511</v>
      </c>
      <c r="P229" s="14" t="str">
        <f t="shared" si="13"/>
        <v>0.511</v>
      </c>
      <c r="Q229" s="6">
        <f t="shared" si="14"/>
        <v>6.124777924543178</v>
      </c>
      <c r="R229" s="6">
        <f t="shared" si="15"/>
        <v>0</v>
      </c>
    </row>
    <row r="230" spans="14:18" ht="12.75">
      <c r="N230" s="12">
        <v>-1.1</v>
      </c>
      <c r="O230" s="12">
        <f t="shared" si="12"/>
        <v>0.511</v>
      </c>
      <c r="P230" s="14" t="str">
        <f t="shared" si="13"/>
        <v>0.511</v>
      </c>
      <c r="Q230" s="6">
        <f t="shared" si="14"/>
        <v>6.192832027062539</v>
      </c>
      <c r="R230" s="6">
        <f t="shared" si="15"/>
        <v>0</v>
      </c>
    </row>
    <row r="231" spans="14:18" ht="12.75">
      <c r="N231" s="12">
        <v>-1.09</v>
      </c>
      <c r="O231" s="12">
        <f t="shared" si="12"/>
        <v>0.512</v>
      </c>
      <c r="P231" s="14" t="str">
        <f t="shared" si="13"/>
        <v>0.512</v>
      </c>
      <c r="Q231" s="6">
        <f t="shared" si="14"/>
        <v>6.261016164626015</v>
      </c>
      <c r="R231" s="6">
        <f t="shared" si="15"/>
        <v>0</v>
      </c>
    </row>
    <row r="232" spans="14:18" ht="12.75">
      <c r="N232" s="12">
        <v>-1.08</v>
      </c>
      <c r="O232" s="12">
        <f t="shared" si="12"/>
        <v>0.512</v>
      </c>
      <c r="P232" s="14" t="str">
        <f t="shared" si="13"/>
        <v>0.512</v>
      </c>
      <c r="Q232" s="6">
        <f t="shared" si="14"/>
        <v>6.329318057727799</v>
      </c>
      <c r="R232" s="6">
        <f t="shared" si="15"/>
        <v>0</v>
      </c>
    </row>
    <row r="233" spans="14:18" ht="12.75">
      <c r="N233" s="12">
        <v>-1.07</v>
      </c>
      <c r="O233" s="12">
        <f t="shared" si="12"/>
        <v>0.512</v>
      </c>
      <c r="P233" s="14" t="str">
        <f t="shared" si="13"/>
        <v>0.512</v>
      </c>
      <c r="Q233" s="6">
        <f t="shared" si="14"/>
        <v>6.39772525676891</v>
      </c>
      <c r="R233" s="6">
        <f t="shared" si="15"/>
        <v>0</v>
      </c>
    </row>
    <row r="234" spans="14:18" ht="12.75">
      <c r="N234" s="12">
        <v>-1.06</v>
      </c>
      <c r="O234" s="12">
        <f t="shared" si="12"/>
        <v>0.513</v>
      </c>
      <c r="P234" s="14" t="str">
        <f t="shared" si="13"/>
        <v>0.513</v>
      </c>
      <c r="Q234" s="6">
        <f t="shared" si="14"/>
        <v>6.466225145208279</v>
      </c>
      <c r="R234" s="6">
        <f t="shared" si="15"/>
        <v>0</v>
      </c>
    </row>
    <row r="235" spans="14:18" ht="12.75">
      <c r="N235" s="12">
        <v>-1.05</v>
      </c>
      <c r="O235" s="12">
        <f t="shared" si="12"/>
        <v>0.513</v>
      </c>
      <c r="P235" s="14" t="str">
        <f t="shared" si="13"/>
        <v>0.513</v>
      </c>
      <c r="Q235" s="6">
        <f t="shared" si="14"/>
        <v>6.5348049428319595</v>
      </c>
      <c r="R235" s="6">
        <f t="shared" si="15"/>
        <v>0</v>
      </c>
    </row>
    <row r="236" spans="14:18" ht="12.75">
      <c r="N236" s="12">
        <v>-1.04</v>
      </c>
      <c r="O236" s="12">
        <f t="shared" si="12"/>
        <v>0.513</v>
      </c>
      <c r="P236" s="14" t="str">
        <f t="shared" si="13"/>
        <v>0.513</v>
      </c>
      <c r="Q236" s="6">
        <f t="shared" si="14"/>
        <v>6.603451709139774</v>
      </c>
      <c r="R236" s="6">
        <f t="shared" si="15"/>
        <v>0</v>
      </c>
    </row>
    <row r="237" spans="14:18" ht="12.75">
      <c r="N237" s="12">
        <v>-1.03</v>
      </c>
      <c r="O237" s="12">
        <f t="shared" si="12"/>
        <v>0.514</v>
      </c>
      <c r="P237" s="14" t="str">
        <f t="shared" si="13"/>
        <v>0.514</v>
      </c>
      <c r="Q237" s="6">
        <f t="shared" si="14"/>
        <v>6.6721523468486055</v>
      </c>
      <c r="R237" s="6">
        <f t="shared" si="15"/>
        <v>0</v>
      </c>
    </row>
    <row r="238" spans="14:18" ht="12.75">
      <c r="N238" s="12">
        <v>-1.02</v>
      </c>
      <c r="O238" s="12">
        <f t="shared" si="12"/>
        <v>0.514</v>
      </c>
      <c r="P238" s="14" t="str">
        <f t="shared" si="13"/>
        <v>0.514</v>
      </c>
      <c r="Q238" s="6">
        <f t="shared" si="14"/>
        <v>6.740893605511463</v>
      </c>
      <c r="R238" s="6">
        <f t="shared" si="15"/>
        <v>0</v>
      </c>
    </row>
    <row r="239" spans="14:18" ht="12.75">
      <c r="N239" s="12">
        <v>-1.01</v>
      </c>
      <c r="O239" s="12">
        <f t="shared" si="12"/>
        <v>0.514</v>
      </c>
      <c r="P239" s="14" t="str">
        <f t="shared" si="13"/>
        <v>0.514</v>
      </c>
      <c r="Q239" s="6">
        <f t="shared" si="14"/>
        <v>6.8096620852513725</v>
      </c>
      <c r="R239" s="6">
        <f t="shared" si="15"/>
        <v>0</v>
      </c>
    </row>
    <row r="240" spans="14:18" ht="12.75">
      <c r="N240" s="12">
        <v>-1</v>
      </c>
      <c r="O240" s="12">
        <f t="shared" si="12"/>
        <v>0.515</v>
      </c>
      <c r="P240" s="14" t="str">
        <f t="shared" si="13"/>
        <v>0.515</v>
      </c>
      <c r="Q240" s="6">
        <f t="shared" si="14"/>
        <v>6.878444240608991</v>
      </c>
      <c r="R240" s="6">
        <f t="shared" si="15"/>
        <v>0</v>
      </c>
    </row>
    <row r="241" spans="14:18" ht="12.75">
      <c r="N241" s="12">
        <v>-0.99</v>
      </c>
      <c r="O241" s="12">
        <f t="shared" si="12"/>
        <v>0.515</v>
      </c>
      <c r="P241" s="14" t="str">
        <f t="shared" si="13"/>
        <v>0.515</v>
      </c>
      <c r="Q241" s="6">
        <f t="shared" si="14"/>
        <v>6.947226384502843</v>
      </c>
      <c r="R241" s="6">
        <f t="shared" si="15"/>
        <v>0</v>
      </c>
    </row>
    <row r="242" spans="14:18" ht="12.75">
      <c r="N242" s="12">
        <v>-0.98</v>
      </c>
      <c r="O242" s="12">
        <f t="shared" si="12"/>
        <v>0.516</v>
      </c>
      <c r="P242" s="14" t="str">
        <f t="shared" si="13"/>
        <v>0.516</v>
      </c>
      <c r="Q242" s="6">
        <f t="shared" si="14"/>
        <v>7.0159946923009056</v>
      </c>
      <c r="R242" s="6">
        <f t="shared" si="15"/>
        <v>0</v>
      </c>
    </row>
    <row r="243" spans="14:18" ht="12.75">
      <c r="N243" s="12">
        <v>-0.97</v>
      </c>
      <c r="O243" s="12">
        <f t="shared" si="12"/>
        <v>0.516</v>
      </c>
      <c r="P243" s="14" t="str">
        <f t="shared" si="13"/>
        <v>0.516</v>
      </c>
      <c r="Q243" s="6">
        <f t="shared" si="14"/>
        <v>7.0847352060022395</v>
      </c>
      <c r="R243" s="6">
        <f t="shared" si="15"/>
        <v>0</v>
      </c>
    </row>
    <row r="244" spans="14:18" ht="12.75">
      <c r="N244" s="12">
        <v>-0.96</v>
      </c>
      <c r="O244" s="12">
        <f t="shared" si="12"/>
        <v>0.516</v>
      </c>
      <c r="P244" s="14" t="str">
        <f t="shared" si="13"/>
        <v>0.516</v>
      </c>
      <c r="Q244" s="6">
        <f t="shared" si="14"/>
        <v>7.153433838527221</v>
      </c>
      <c r="R244" s="6">
        <f t="shared" si="15"/>
        <v>0</v>
      </c>
    </row>
    <row r="245" spans="14:18" ht="12.75">
      <c r="N245" s="12">
        <v>-0.95</v>
      </c>
      <c r="O245" s="12">
        <f t="shared" si="12"/>
        <v>0.517</v>
      </c>
      <c r="P245" s="14" t="str">
        <f t="shared" si="13"/>
        <v>0.517</v>
      </c>
      <c r="Q245" s="6">
        <f t="shared" si="14"/>
        <v>7.2220763781148785</v>
      </c>
      <c r="R245" s="6">
        <f t="shared" si="15"/>
        <v>0</v>
      </c>
    </row>
    <row r="246" spans="14:18" ht="12.75">
      <c r="N246" s="12">
        <v>-0.94</v>
      </c>
      <c r="O246" s="12">
        <f t="shared" si="12"/>
        <v>0.517</v>
      </c>
      <c r="P246" s="14" t="str">
        <f t="shared" si="13"/>
        <v>0.517</v>
      </c>
      <c r="Q246" s="6">
        <f t="shared" si="14"/>
        <v>7.290648492825725</v>
      </c>
      <c r="R246" s="6">
        <f t="shared" si="15"/>
        <v>0</v>
      </c>
    </row>
    <row r="247" spans="14:18" ht="12.75">
      <c r="N247" s="12">
        <v>-0.93</v>
      </c>
      <c r="O247" s="12">
        <f t="shared" si="12"/>
        <v>0.517</v>
      </c>
      <c r="P247" s="14" t="str">
        <f t="shared" si="13"/>
        <v>0.517</v>
      </c>
      <c r="Q247" s="6">
        <f t="shared" si="14"/>
        <v>7.359135735148402</v>
      </c>
      <c r="R247" s="6">
        <f t="shared" si="15"/>
        <v>0</v>
      </c>
    </row>
    <row r="248" spans="14:18" ht="12.75">
      <c r="N248" s="12">
        <v>-0.92</v>
      </c>
      <c r="O248" s="12">
        <f t="shared" si="12"/>
        <v>0.518</v>
      </c>
      <c r="P248" s="14" t="str">
        <f t="shared" si="13"/>
        <v>0.518</v>
      </c>
      <c r="Q248" s="6">
        <f t="shared" si="14"/>
        <v>7.4275235467083425</v>
      </c>
      <c r="R248" s="6">
        <f t="shared" si="15"/>
        <v>0</v>
      </c>
    </row>
    <row r="249" spans="14:18" ht="12.75">
      <c r="N249" s="12">
        <v>-0.91</v>
      </c>
      <c r="O249" s="12">
        <f t="shared" si="12"/>
        <v>0.518</v>
      </c>
      <c r="P249" s="14" t="str">
        <f t="shared" si="13"/>
        <v>0.518</v>
      </c>
      <c r="Q249" s="6">
        <f t="shared" si="14"/>
        <v>7.495797263076588</v>
      </c>
      <c r="R249" s="6">
        <f t="shared" si="15"/>
        <v>0</v>
      </c>
    </row>
    <row r="250" spans="14:18" ht="12.75">
      <c r="N250" s="12">
        <v>-0.9</v>
      </c>
      <c r="O250" s="12">
        <f t="shared" si="12"/>
        <v>0.518</v>
      </c>
      <c r="P250" s="14" t="str">
        <f t="shared" si="13"/>
        <v>0.518</v>
      </c>
      <c r="Q250" s="6">
        <f t="shared" si="14"/>
        <v>7.56394211867682</v>
      </c>
      <c r="R250" s="6">
        <f t="shared" si="15"/>
        <v>0</v>
      </c>
    </row>
    <row r="251" spans="14:18" ht="12.75">
      <c r="N251" s="12">
        <v>-0.89</v>
      </c>
      <c r="O251" s="12">
        <f t="shared" si="12"/>
        <v>0.519</v>
      </c>
      <c r="P251" s="14" t="str">
        <f t="shared" si="13"/>
        <v>0.519</v>
      </c>
      <c r="Q251" s="6">
        <f t="shared" si="14"/>
        <v>7.631943251788528</v>
      </c>
      <c r="R251" s="6">
        <f t="shared" si="15"/>
        <v>0</v>
      </c>
    </row>
    <row r="252" spans="14:18" ht="12.75">
      <c r="N252" s="12">
        <v>-0.88</v>
      </c>
      <c r="O252" s="12">
        <f t="shared" si="12"/>
        <v>0.519</v>
      </c>
      <c r="P252" s="14" t="str">
        <f t="shared" si="13"/>
        <v>0.519</v>
      </c>
      <c r="Q252" s="6">
        <f t="shared" si="14"/>
        <v>7.699785709644204</v>
      </c>
      <c r="R252" s="6">
        <f t="shared" si="15"/>
        <v>0</v>
      </c>
    </row>
    <row r="253" spans="14:18" ht="12.75">
      <c r="N253" s="12">
        <v>-0.87</v>
      </c>
      <c r="O253" s="12">
        <f t="shared" si="12"/>
        <v>0.519</v>
      </c>
      <c r="P253" s="14" t="str">
        <f t="shared" si="13"/>
        <v>0.519</v>
      </c>
      <c r="Q253" s="6">
        <f t="shared" si="14"/>
        <v>7.767454453618344</v>
      </c>
      <c r="R253" s="6">
        <f t="shared" si="15"/>
        <v>0</v>
      </c>
    </row>
    <row r="254" spans="14:18" ht="12.75">
      <c r="N254" s="12">
        <v>-0.86</v>
      </c>
      <c r="O254" s="12">
        <f t="shared" si="12"/>
        <v>0.52</v>
      </c>
      <c r="P254" s="14" t="str">
        <f t="shared" si="13"/>
        <v>0.52</v>
      </c>
      <c r="Q254" s="6">
        <f t="shared" si="14"/>
        <v>7.834934364505955</v>
      </c>
      <c r="R254" s="6">
        <f t="shared" si="15"/>
        <v>0</v>
      </c>
    </row>
    <row r="255" spans="14:18" ht="12.75">
      <c r="N255" s="12">
        <v>-0.85</v>
      </c>
      <c r="O255" s="12">
        <f t="shared" si="12"/>
        <v>0.52</v>
      </c>
      <c r="P255" s="14" t="str">
        <f t="shared" si="13"/>
        <v>0.52</v>
      </c>
      <c r="Q255" s="6">
        <f t="shared" si="14"/>
        <v>7.902210247888167</v>
      </c>
      <c r="R255" s="6">
        <f t="shared" si="15"/>
        <v>0</v>
      </c>
    </row>
    <row r="256" spans="14:18" ht="12.75">
      <c r="N256" s="12">
        <v>-0.84</v>
      </c>
      <c r="O256" s="12">
        <f t="shared" si="12"/>
        <v>0.52</v>
      </c>
      <c r="P256" s="14" t="str">
        <f t="shared" si="13"/>
        <v>0.52</v>
      </c>
      <c r="Q256" s="6">
        <f t="shared" si="14"/>
        <v>7.969266839582515</v>
      </c>
      <c r="R256" s="6">
        <f t="shared" si="15"/>
        <v>0</v>
      </c>
    </row>
    <row r="257" spans="14:18" ht="12.75">
      <c r="N257" s="12">
        <v>-0.83</v>
      </c>
      <c r="O257" s="12">
        <f t="shared" si="12"/>
        <v>0.521</v>
      </c>
      <c r="P257" s="14" t="str">
        <f t="shared" si="13"/>
        <v>0.521</v>
      </c>
      <c r="Q257" s="6">
        <f t="shared" si="14"/>
        <v>8.036088811175302</v>
      </c>
      <c r="R257" s="6">
        <f t="shared" si="15"/>
        <v>0</v>
      </c>
    </row>
    <row r="258" spans="14:18" ht="12.75">
      <c r="N258" s="12">
        <v>-0.82</v>
      </c>
      <c r="O258" s="12">
        <f t="shared" si="12"/>
        <v>0.521</v>
      </c>
      <c r="P258" s="14" t="str">
        <f t="shared" si="13"/>
        <v>0.521</v>
      </c>
      <c r="Q258" s="6">
        <f t="shared" si="14"/>
        <v>8.102660775633458</v>
      </c>
      <c r="R258" s="6">
        <f t="shared" si="15"/>
        <v>0</v>
      </c>
    </row>
    <row r="259" spans="14:18" ht="12.75">
      <c r="N259" s="12">
        <v>-0.81</v>
      </c>
      <c r="O259" s="12">
        <f t="shared" si="12"/>
        <v>0.522</v>
      </c>
      <c r="P259" s="14" t="str">
        <f t="shared" si="13"/>
        <v>0.522</v>
      </c>
      <c r="Q259" s="6">
        <f t="shared" si="14"/>
        <v>8.168967292993129</v>
      </c>
      <c r="R259" s="6">
        <f t="shared" si="15"/>
        <v>0</v>
      </c>
    </row>
    <row r="260" spans="14:18" ht="12.75">
      <c r="N260" s="12">
        <v>-0.8</v>
      </c>
      <c r="O260" s="12">
        <f t="shared" si="12"/>
        <v>0.522</v>
      </c>
      <c r="P260" s="14" t="str">
        <f t="shared" si="13"/>
        <v>0.522</v>
      </c>
      <c r="Q260" s="6">
        <f t="shared" si="14"/>
        <v>8.234992876122298</v>
      </c>
      <c r="R260" s="6">
        <f t="shared" si="15"/>
        <v>0</v>
      </c>
    </row>
    <row r="261" spans="14:18" ht="12.75">
      <c r="N261" s="12">
        <v>-0.79</v>
      </c>
      <c r="O261" s="12">
        <f t="shared" si="12"/>
        <v>0.522</v>
      </c>
      <c r="P261" s="14" t="str">
        <f t="shared" si="13"/>
        <v>0.522</v>
      </c>
      <c r="Q261" s="6">
        <f t="shared" si="14"/>
        <v>8.300721996554492</v>
      </c>
      <c r="R261" s="6">
        <f t="shared" si="15"/>
        <v>0</v>
      </c>
    </row>
    <row r="262" spans="14:18" ht="12.75">
      <c r="N262" s="12">
        <v>-0.78</v>
      </c>
      <c r="O262" s="12">
        <f t="shared" si="12"/>
        <v>0.523</v>
      </c>
      <c r="P262" s="14" t="str">
        <f t="shared" si="13"/>
        <v>0.523</v>
      </c>
      <c r="Q262" s="6">
        <f t="shared" si="14"/>
        <v>8.366139090390693</v>
      </c>
      <c r="R262" s="6">
        <f t="shared" si="15"/>
        <v>0</v>
      </c>
    </row>
    <row r="263" spans="14:18" ht="12.75">
      <c r="N263" s="12">
        <v>-0.77</v>
      </c>
      <c r="O263" s="12">
        <f t="shared" si="12"/>
        <v>0.523</v>
      </c>
      <c r="P263" s="14" t="str">
        <f t="shared" si="13"/>
        <v>0.523</v>
      </c>
      <c r="Q263" s="6">
        <f t="shared" si="14"/>
        <v>8.431228564266437</v>
      </c>
      <c r="R263" s="6">
        <f t="shared" si="15"/>
        <v>0</v>
      </c>
    </row>
    <row r="264" spans="14:18" ht="12.75">
      <c r="N264" s="12">
        <v>-0.76</v>
      </c>
      <c r="O264" s="12">
        <f t="shared" si="12"/>
        <v>0.523</v>
      </c>
      <c r="P264" s="14" t="str">
        <f t="shared" si="13"/>
        <v>0.523</v>
      </c>
      <c r="Q264" s="6">
        <f t="shared" si="14"/>
        <v>8.495974801381042</v>
      </c>
      <c r="R264" s="6">
        <f t="shared" si="15"/>
        <v>0</v>
      </c>
    </row>
    <row r="265" spans="14:18" ht="12.75">
      <c r="N265" s="12">
        <v>-0.75</v>
      </c>
      <c r="O265" s="12">
        <f t="shared" si="12"/>
        <v>0.524</v>
      </c>
      <c r="P265" s="14" t="str">
        <f t="shared" si="13"/>
        <v>0.524</v>
      </c>
      <c r="Q265" s="6">
        <f t="shared" si="14"/>
        <v>8.56036216758578</v>
      </c>
      <c r="R265" s="6">
        <f t="shared" si="15"/>
        <v>0</v>
      </c>
    </row>
    <row r="266" spans="14:18" ht="12.75">
      <c r="N266" s="12">
        <v>-0.74</v>
      </c>
      <c r="O266" s="12">
        <f t="shared" si="12"/>
        <v>0.524</v>
      </c>
      <c r="P266" s="14" t="str">
        <f t="shared" si="13"/>
        <v>0.524</v>
      </c>
      <c r="Q266" s="6">
        <f t="shared" si="14"/>
        <v>8.624375017527834</v>
      </c>
      <c r="R266" s="6">
        <f t="shared" si="15"/>
        <v>0</v>
      </c>
    </row>
    <row r="267" spans="14:18" ht="12.75">
      <c r="N267" s="12">
        <v>-0.73</v>
      </c>
      <c r="O267" s="12">
        <f t="shared" si="12"/>
        <v>0.524</v>
      </c>
      <c r="P267" s="14" t="str">
        <f t="shared" si="13"/>
        <v>0.524</v>
      </c>
      <c r="Q267" s="6">
        <f t="shared" si="14"/>
        <v>8.68799770084675</v>
      </c>
      <c r="R267" s="6">
        <f t="shared" si="15"/>
        <v>0</v>
      </c>
    </row>
    <row r="268" spans="14:18" ht="12.75">
      <c r="N268" s="12">
        <v>-0.72</v>
      </c>
      <c r="O268" s="12">
        <f t="shared" si="12"/>
        <v>0.525</v>
      </c>
      <c r="P268" s="14" t="str">
        <f t="shared" si="13"/>
        <v>0.525</v>
      </c>
      <c r="Q268" s="6">
        <f t="shared" si="14"/>
        <v>8.751214568420036</v>
      </c>
      <c r="R268" s="6">
        <f t="shared" si="15"/>
        <v>0</v>
      </c>
    </row>
    <row r="269" spans="14:18" ht="12.75">
      <c r="N269" s="12">
        <v>-0.71</v>
      </c>
      <c r="O269" s="12">
        <f t="shared" si="12"/>
        <v>0.525</v>
      </c>
      <c r="P269" s="14" t="str">
        <f t="shared" si="13"/>
        <v>0.525</v>
      </c>
      <c r="Q269" s="6">
        <f t="shared" si="14"/>
        <v>8.814009978654525</v>
      </c>
      <c r="R269" s="6">
        <f t="shared" si="15"/>
        <v>0</v>
      </c>
    </row>
    <row r="270" spans="14:18" ht="12.75">
      <c r="N270" s="12">
        <v>-0.7</v>
      </c>
      <c r="O270" s="12">
        <f t="shared" si="12"/>
        <v>0.525</v>
      </c>
      <c r="P270" s="14" t="str">
        <f t="shared" si="13"/>
        <v>0.525</v>
      </c>
      <c r="Q270" s="6">
        <f t="shared" si="14"/>
        <v>8.876368303820074</v>
      </c>
      <c r="R270" s="6">
        <f t="shared" si="15"/>
        <v>0</v>
      </c>
    </row>
    <row r="271" spans="14:18" ht="12.75">
      <c r="N271" s="12">
        <v>-0.69</v>
      </c>
      <c r="O271" s="12">
        <f t="shared" si="12"/>
        <v>0.526</v>
      </c>
      <c r="P271" s="14" t="str">
        <f t="shared" si="13"/>
        <v>0.526</v>
      </c>
      <c r="Q271" s="6">
        <f t="shared" si="14"/>
        <v>8.938273936422048</v>
      </c>
      <c r="R271" s="6">
        <f t="shared" si="15"/>
        <v>0</v>
      </c>
    </row>
    <row r="272" spans="14:18" ht="12.75">
      <c r="N272" s="12">
        <v>-0.68</v>
      </c>
      <c r="O272" s="12">
        <f t="shared" si="12"/>
        <v>0.526</v>
      </c>
      <c r="P272" s="14" t="str">
        <f t="shared" si="13"/>
        <v>0.526</v>
      </c>
      <c r="Q272" s="6">
        <f t="shared" si="14"/>
        <v>8.999711295609067</v>
      </c>
      <c r="R272" s="6">
        <f t="shared" si="15"/>
        <v>0</v>
      </c>
    </row>
    <row r="273" spans="14:18" ht="12.75">
      <c r="N273" s="12">
        <v>-0.67</v>
      </c>
      <c r="O273" s="12">
        <f t="shared" si="12"/>
        <v>0.526</v>
      </c>
      <c r="P273" s="14" t="str">
        <f t="shared" si="13"/>
        <v>0.526</v>
      </c>
      <c r="Q273" s="6">
        <f t="shared" si="14"/>
        <v>9.060664833612401</v>
      </c>
      <c r="R273" s="6">
        <f t="shared" si="15"/>
        <v>0</v>
      </c>
    </row>
    <row r="274" spans="14:18" ht="12.75">
      <c r="N274" s="12">
        <v>-0.66</v>
      </c>
      <c r="O274" s="12">
        <f t="shared" si="12"/>
        <v>0.527</v>
      </c>
      <c r="P274" s="14" t="str">
        <f t="shared" si="13"/>
        <v>0.527</v>
      </c>
      <c r="Q274" s="6">
        <f t="shared" si="14"/>
        <v>9.121119042213333</v>
      </c>
      <c r="R274" s="6">
        <f t="shared" si="15"/>
        <v>0</v>
      </c>
    </row>
    <row r="275" spans="14:18" ht="12.75">
      <c r="N275" s="12">
        <v>-0.65</v>
      </c>
      <c r="O275" s="12">
        <f t="shared" si="12"/>
        <v>0.527</v>
      </c>
      <c r="P275" s="14" t="str">
        <f t="shared" si="13"/>
        <v>0.527</v>
      </c>
      <c r="Q275" s="6">
        <f t="shared" si="14"/>
        <v>9.181058459234826</v>
      </c>
      <c r="R275" s="6">
        <f t="shared" si="15"/>
        <v>0</v>
      </c>
    </row>
    <row r="276" spans="14:18" ht="12.75">
      <c r="N276" s="12">
        <v>-0.64</v>
      </c>
      <c r="O276" s="12">
        <f t="shared" si="12"/>
        <v>0.527</v>
      </c>
      <c r="P276" s="14" t="str">
        <f t="shared" si="13"/>
        <v>0.527</v>
      </c>
      <c r="Q276" s="6">
        <f t="shared" si="14"/>
        <v>9.240467675053726</v>
      </c>
      <c r="R276" s="6">
        <f t="shared" si="15"/>
        <v>0</v>
      </c>
    </row>
    <row r="277" spans="14:18" ht="12.75">
      <c r="N277" s="12">
        <v>-0.63</v>
      </c>
      <c r="O277" s="12">
        <f aca="true" t="shared" si="16" ref="O277:O340">ROUND($C$7+N277*$C$9,3)</f>
        <v>0.528</v>
      </c>
      <c r="P277" s="14" t="str">
        <f aca="true" t="shared" si="17" ref="P277:P340">CONCATENATE(O277)</f>
        <v>0.528</v>
      </c>
      <c r="Q277" s="6">
        <f aca="true" t="shared" si="18" ref="Q277:Q340">IF(OR(O277&lt;$E$6,O277&gt;$G$6),0,(EXP(-0.5*N277^2))/($C$9*SQRT(2*PI())))</f>
        <v>9.299331339129715</v>
      </c>
      <c r="R277" s="6">
        <f aca="true" t="shared" si="19" ref="R277:R340">IF(AND(O277&gt;=$E$6,O277&lt;=$G$6),0,(EXP(-0.5*N277^2))/($C$9*SQRT(2*PI())))</f>
        <v>0</v>
      </c>
    </row>
    <row r="278" spans="14:18" ht="12.75">
      <c r="N278" s="12">
        <v>-0.62</v>
      </c>
      <c r="O278" s="12">
        <f t="shared" si="16"/>
        <v>0.528</v>
      </c>
      <c r="P278" s="14" t="str">
        <f t="shared" si="17"/>
        <v>0.528</v>
      </c>
      <c r="Q278" s="6">
        <f t="shared" si="18"/>
        <v>9.357634166547228</v>
      </c>
      <c r="R278" s="6">
        <f t="shared" si="19"/>
        <v>0</v>
      </c>
    </row>
    <row r="279" spans="14:18" ht="12.75">
      <c r="N279" s="12">
        <v>-0.61</v>
      </c>
      <c r="O279" s="12">
        <f t="shared" si="16"/>
        <v>0.529</v>
      </c>
      <c r="P279" s="14" t="str">
        <f t="shared" si="17"/>
        <v>0.529</v>
      </c>
      <c r="Q279" s="6">
        <f t="shared" si="18"/>
        <v>9.41536094456643</v>
      </c>
      <c r="R279" s="6">
        <f t="shared" si="19"/>
        <v>0</v>
      </c>
    </row>
    <row r="280" spans="14:18" ht="12.75">
      <c r="N280" s="12">
        <v>-0.6</v>
      </c>
      <c r="O280" s="12">
        <f t="shared" si="16"/>
        <v>0.529</v>
      </c>
      <c r="P280" s="14" t="str">
        <f t="shared" si="17"/>
        <v>0.529</v>
      </c>
      <c r="Q280" s="6">
        <f t="shared" si="18"/>
        <v>9.472496539179401</v>
      </c>
      <c r="R280" s="6">
        <f t="shared" si="19"/>
        <v>0</v>
      </c>
    </row>
    <row r="281" spans="14:18" ht="12.75">
      <c r="N281" s="12">
        <v>-0.59</v>
      </c>
      <c r="O281" s="12">
        <f t="shared" si="16"/>
        <v>0.529</v>
      </c>
      <c r="P281" s="14" t="str">
        <f t="shared" si="17"/>
        <v>0.529</v>
      </c>
      <c r="Q281" s="6">
        <f t="shared" si="18"/>
        <v>9.529025901667623</v>
      </c>
      <c r="R281" s="6">
        <f t="shared" si="19"/>
        <v>0</v>
      </c>
    </row>
    <row r="282" spans="14:18" ht="12.75">
      <c r="N282" s="12">
        <v>-0.58</v>
      </c>
      <c r="O282" s="12">
        <f t="shared" si="16"/>
        <v>0.53</v>
      </c>
      <c r="P282" s="14" t="str">
        <f t="shared" si="17"/>
        <v>0.53</v>
      </c>
      <c r="Q282" s="6">
        <f t="shared" si="18"/>
        <v>9.584934075156804</v>
      </c>
      <c r="R282" s="6">
        <f t="shared" si="19"/>
        <v>0</v>
      </c>
    </row>
    <row r="283" spans="14:18" ht="12.75">
      <c r="N283" s="12">
        <v>-0.57</v>
      </c>
      <c r="O283" s="12">
        <f t="shared" si="16"/>
        <v>0.53</v>
      </c>
      <c r="P283" s="14" t="str">
        <f t="shared" si="17"/>
        <v>0.53</v>
      </c>
      <c r="Q283" s="6">
        <f t="shared" si="18"/>
        <v>9.64020620116509</v>
      </c>
      <c r="R283" s="6">
        <f t="shared" si="19"/>
        <v>0</v>
      </c>
    </row>
    <row r="284" spans="14:18" ht="12.75">
      <c r="N284" s="12">
        <v>-0.56</v>
      </c>
      <c r="O284" s="12">
        <f t="shared" si="16"/>
        <v>0.53</v>
      </c>
      <c r="P284" s="14" t="str">
        <f t="shared" si="17"/>
        <v>0.53</v>
      </c>
      <c r="Q284" s="6">
        <f t="shared" si="18"/>
        <v>9.694827526140703</v>
      </c>
      <c r="R284" s="6">
        <f t="shared" si="19"/>
        <v>0</v>
      </c>
    </row>
    <row r="285" spans="14:18" ht="12.75">
      <c r="N285" s="12">
        <v>-0.55</v>
      </c>
      <c r="O285" s="12">
        <f t="shared" si="16"/>
        <v>0.531</v>
      </c>
      <c r="P285" s="14" t="str">
        <f t="shared" si="17"/>
        <v>0.531</v>
      </c>
      <c r="Q285" s="6">
        <f t="shared" si="18"/>
        <v>9.748783407984968</v>
      </c>
      <c r="R285" s="6">
        <f t="shared" si="19"/>
        <v>0</v>
      </c>
    </row>
    <row r="286" spans="14:18" ht="12.75">
      <c r="N286" s="12">
        <v>-0.54</v>
      </c>
      <c r="O286" s="12">
        <f t="shared" si="16"/>
        <v>0.531</v>
      </c>
      <c r="P286" s="14" t="str">
        <f t="shared" si="17"/>
        <v>0.531</v>
      </c>
      <c r="Q286" s="6">
        <f t="shared" si="18"/>
        <v>9.802059322556772</v>
      </c>
      <c r="R286" s="6">
        <f t="shared" si="19"/>
        <v>0</v>
      </c>
    </row>
    <row r="287" spans="14:18" ht="12.75">
      <c r="N287" s="12">
        <v>-0.53</v>
      </c>
      <c r="O287" s="12">
        <f t="shared" si="16"/>
        <v>0.531</v>
      </c>
      <c r="P287" s="14" t="str">
        <f t="shared" si="17"/>
        <v>0.531</v>
      </c>
      <c r="Q287" s="6">
        <f t="shared" si="18"/>
        <v>9.85464087015439</v>
      </c>
      <c r="R287" s="6">
        <f t="shared" si="19"/>
        <v>0</v>
      </c>
    </row>
    <row r="288" spans="14:18" ht="12.75">
      <c r="N288" s="12">
        <v>-0.52</v>
      </c>
      <c r="O288" s="12">
        <f t="shared" si="16"/>
        <v>0.532</v>
      </c>
      <c r="P288" s="14" t="str">
        <f t="shared" si="17"/>
        <v>0.532</v>
      </c>
      <c r="Q288" s="6">
        <f t="shared" si="18"/>
        <v>9.906513781970677</v>
      </c>
      <c r="R288" s="6">
        <f t="shared" si="19"/>
        <v>0</v>
      </c>
    </row>
    <row r="289" spans="14:18" ht="12.75">
      <c r="N289" s="12">
        <v>-0.51</v>
      </c>
      <c r="O289" s="12">
        <f t="shared" si="16"/>
        <v>0.532</v>
      </c>
      <c r="P289" s="14" t="str">
        <f t="shared" si="17"/>
        <v>0.532</v>
      </c>
      <c r="Q289" s="6">
        <f t="shared" si="18"/>
        <v>9.95766392651761</v>
      </c>
      <c r="R289" s="6">
        <f t="shared" si="19"/>
        <v>0</v>
      </c>
    </row>
    <row r="290" spans="14:18" ht="12.75">
      <c r="N290" s="12">
        <v>-0.5</v>
      </c>
      <c r="O290" s="12">
        <f t="shared" si="16"/>
        <v>0.532</v>
      </c>
      <c r="P290" s="14" t="str">
        <f t="shared" si="17"/>
        <v>0.532</v>
      </c>
      <c r="Q290" s="6">
        <f t="shared" si="18"/>
        <v>10.008077316016097</v>
      </c>
      <c r="R290" s="6">
        <f t="shared" si="19"/>
        <v>0</v>
      </c>
    </row>
    <row r="291" spans="14:18" ht="12.75">
      <c r="N291" s="12">
        <v>-0.49</v>
      </c>
      <c r="O291" s="12">
        <f t="shared" si="16"/>
        <v>0.533</v>
      </c>
      <c r="P291" s="14" t="str">
        <f t="shared" si="17"/>
        <v>0.533</v>
      </c>
      <c r="Q291" s="6">
        <f t="shared" si="18"/>
        <v>10.057740112747105</v>
      </c>
      <c r="R291" s="6">
        <f t="shared" si="19"/>
        <v>0</v>
      </c>
    </row>
    <row r="292" spans="14:18" ht="12.75">
      <c r="N292" s="12">
        <v>-0.48</v>
      </c>
      <c r="O292" s="12">
        <f t="shared" si="16"/>
        <v>0.533</v>
      </c>
      <c r="P292" s="14" t="str">
        <f t="shared" si="17"/>
        <v>0.533</v>
      </c>
      <c r="Q292" s="6">
        <f t="shared" si="18"/>
        <v>10.106638635360008</v>
      </c>
      <c r="R292" s="6">
        <f t="shared" si="19"/>
        <v>0</v>
      </c>
    </row>
    <row r="293" spans="14:18" ht="12.75">
      <c r="N293" s="12">
        <v>-0.47</v>
      </c>
      <c r="O293" s="12">
        <f t="shared" si="16"/>
        <v>0.533</v>
      </c>
      <c r="P293" s="14" t="str">
        <f t="shared" si="17"/>
        <v>0.533</v>
      </c>
      <c r="Q293" s="6">
        <f t="shared" si="18"/>
        <v>10.154759365134222</v>
      </c>
      <c r="R293" s="6">
        <f t="shared" si="19"/>
        <v>0</v>
      </c>
    </row>
    <row r="294" spans="14:18" ht="12.75">
      <c r="N294" s="12">
        <v>-0.46</v>
      </c>
      <c r="O294" s="12">
        <f t="shared" si="16"/>
        <v>0.534</v>
      </c>
      <c r="P294" s="14" t="str">
        <f t="shared" si="17"/>
        <v>0.534</v>
      </c>
      <c r="Q294" s="6">
        <f t="shared" si="18"/>
        <v>10.20208895219003</v>
      </c>
      <c r="R294" s="6">
        <f t="shared" si="19"/>
        <v>0</v>
      </c>
    </row>
    <row r="295" spans="14:18" ht="12.75">
      <c r="N295" s="12">
        <v>-0.45</v>
      </c>
      <c r="O295" s="12">
        <f t="shared" si="16"/>
        <v>0.534</v>
      </c>
      <c r="P295" s="14" t="str">
        <f t="shared" si="17"/>
        <v>0.534</v>
      </c>
      <c r="Q295" s="6">
        <f t="shared" si="18"/>
        <v>10.248614221644749</v>
      </c>
      <c r="R295" s="6">
        <f t="shared" si="19"/>
        <v>0</v>
      </c>
    </row>
    <row r="296" spans="14:18" ht="12.75">
      <c r="N296" s="12">
        <v>-0.44</v>
      </c>
      <c r="O296" s="12">
        <f t="shared" si="16"/>
        <v>0.535</v>
      </c>
      <c r="P296" s="14" t="str">
        <f t="shared" si="17"/>
        <v>0.535</v>
      </c>
      <c r="Q296" s="6">
        <f t="shared" si="18"/>
        <v>10.294322179710136</v>
      </c>
      <c r="R296" s="6">
        <f t="shared" si="19"/>
        <v>0</v>
      </c>
    </row>
    <row r="297" spans="14:18" ht="12.75">
      <c r="N297" s="12">
        <v>-0.43</v>
      </c>
      <c r="O297" s="12">
        <f t="shared" si="16"/>
        <v>0.535</v>
      </c>
      <c r="P297" s="14" t="str">
        <f t="shared" si="17"/>
        <v>0.535</v>
      </c>
      <c r="Q297" s="6">
        <f t="shared" si="18"/>
        <v>10.33920001972719</v>
      </c>
      <c r="R297" s="6">
        <f t="shared" si="19"/>
        <v>0</v>
      </c>
    </row>
    <row r="298" spans="14:18" ht="12.75">
      <c r="N298" s="12">
        <v>-0.42</v>
      </c>
      <c r="O298" s="12">
        <f t="shared" si="16"/>
        <v>0.535</v>
      </c>
      <c r="P298" s="14" t="str">
        <f t="shared" si="17"/>
        <v>0.535</v>
      </c>
      <c r="Q298" s="6">
        <f t="shared" si="18"/>
        <v>10.383235128134404</v>
      </c>
      <c r="R298" s="6">
        <f t="shared" si="19"/>
        <v>0</v>
      </c>
    </row>
    <row r="299" spans="14:18" ht="12.75">
      <c r="N299" s="12">
        <v>-0.41</v>
      </c>
      <c r="O299" s="12">
        <f t="shared" si="16"/>
        <v>0.536</v>
      </c>
      <c r="P299" s="14" t="str">
        <f t="shared" si="17"/>
        <v>0.536</v>
      </c>
      <c r="Q299" s="6">
        <f t="shared" si="18"/>
        <v>10.426415090365568</v>
      </c>
      <c r="R299" s="6">
        <f t="shared" si="19"/>
        <v>0</v>
      </c>
    </row>
    <row r="300" spans="14:18" ht="12.75">
      <c r="N300" s="12">
        <v>-0.4</v>
      </c>
      <c r="O300" s="12">
        <f t="shared" si="16"/>
        <v>0.536</v>
      </c>
      <c r="P300" s="14" t="str">
        <f t="shared" si="17"/>
        <v>0.536</v>
      </c>
      <c r="Q300" s="6">
        <f t="shared" si="18"/>
        <v>10.468727696673293</v>
      </c>
      <c r="R300" s="6">
        <f t="shared" si="19"/>
        <v>0</v>
      </c>
    </row>
    <row r="301" spans="14:18" ht="12.75">
      <c r="N301" s="12">
        <v>-0.39</v>
      </c>
      <c r="O301" s="12">
        <f t="shared" si="16"/>
        <v>0.536</v>
      </c>
      <c r="P301" s="14" t="str">
        <f t="shared" si="17"/>
        <v>0.536</v>
      </c>
      <c r="Q301" s="6">
        <f t="shared" si="18"/>
        <v>10.51016094787443</v>
      </c>
      <c r="R301" s="6">
        <f t="shared" si="19"/>
        <v>0</v>
      </c>
    </row>
    <row r="302" spans="14:18" ht="12.75">
      <c r="N302" s="12">
        <v>-0.38</v>
      </c>
      <c r="O302" s="12">
        <f t="shared" si="16"/>
        <v>0.537</v>
      </c>
      <c r="P302" s="14" t="str">
        <f t="shared" si="17"/>
        <v>0.537</v>
      </c>
      <c r="Q302" s="6">
        <f t="shared" si="18"/>
        <v>10.550703061013596</v>
      </c>
      <c r="R302" s="6">
        <f t="shared" si="19"/>
        <v>0</v>
      </c>
    </row>
    <row r="303" spans="14:18" ht="12.75">
      <c r="N303" s="12">
        <v>-0.37</v>
      </c>
      <c r="O303" s="12">
        <f t="shared" si="16"/>
        <v>0.537</v>
      </c>
      <c r="P303" s="14" t="str">
        <f t="shared" si="17"/>
        <v>0.537</v>
      </c>
      <c r="Q303" s="6">
        <f t="shared" si="18"/>
        <v>10.590342474941083</v>
      </c>
      <c r="R303" s="6">
        <f t="shared" si="19"/>
        <v>0</v>
      </c>
    </row>
    <row r="304" spans="14:18" ht="12.75">
      <c r="N304" s="12">
        <v>-0.36</v>
      </c>
      <c r="O304" s="12">
        <f t="shared" si="16"/>
        <v>0.537</v>
      </c>
      <c r="P304" s="14" t="str">
        <f t="shared" si="17"/>
        <v>0.537</v>
      </c>
      <c r="Q304" s="6">
        <f t="shared" si="18"/>
        <v>10.629067855801459</v>
      </c>
      <c r="R304" s="6">
        <f t="shared" si="19"/>
        <v>0</v>
      </c>
    </row>
    <row r="305" spans="14:18" ht="12.75">
      <c r="N305" s="12">
        <v>-0.35</v>
      </c>
      <c r="O305" s="12">
        <f t="shared" si="16"/>
        <v>0.538</v>
      </c>
      <c r="P305" s="14" t="str">
        <f t="shared" si="17"/>
        <v>0.538</v>
      </c>
      <c r="Q305" s="6">
        <f t="shared" si="18"/>
        <v>10.666868102429193</v>
      </c>
      <c r="R305" s="6">
        <f t="shared" si="19"/>
        <v>0</v>
      </c>
    </row>
    <row r="306" spans="14:18" ht="12.75">
      <c r="N306" s="12">
        <v>-0.34</v>
      </c>
      <c r="O306" s="12">
        <f t="shared" si="16"/>
        <v>0.538</v>
      </c>
      <c r="P306" s="14" t="str">
        <f t="shared" si="17"/>
        <v>0.538</v>
      </c>
      <c r="Q306" s="6">
        <f t="shared" si="18"/>
        <v>10.703732351647755</v>
      </c>
      <c r="R306" s="6">
        <f t="shared" si="19"/>
        <v>0</v>
      </c>
    </row>
    <row r="307" spans="14:18" ht="12.75">
      <c r="N307" s="12">
        <v>-0.33</v>
      </c>
      <c r="O307" s="12">
        <f t="shared" si="16"/>
        <v>0.538</v>
      </c>
      <c r="P307" s="14" t="str">
        <f t="shared" si="17"/>
        <v>0.538</v>
      </c>
      <c r="Q307" s="6">
        <f t="shared" si="18"/>
        <v>10.739649983468613</v>
      </c>
      <c r="R307" s="6">
        <f t="shared" si="19"/>
        <v>0</v>
      </c>
    </row>
    <row r="308" spans="14:18" ht="12.75">
      <c r="N308" s="12">
        <v>-0.32</v>
      </c>
      <c r="O308" s="12">
        <f t="shared" si="16"/>
        <v>0.539</v>
      </c>
      <c r="P308" s="14" t="str">
        <f t="shared" si="17"/>
        <v>0.539</v>
      </c>
      <c r="Q308" s="6">
        <f t="shared" si="18"/>
        <v>10.774610626186659</v>
      </c>
      <c r="R308" s="6">
        <f t="shared" si="19"/>
        <v>0</v>
      </c>
    </row>
    <row r="309" spans="14:18" ht="12.75">
      <c r="N309" s="12">
        <v>-0.31</v>
      </c>
      <c r="O309" s="12">
        <f t="shared" si="16"/>
        <v>0.539</v>
      </c>
      <c r="P309" s="14" t="str">
        <f t="shared" si="17"/>
        <v>0.539</v>
      </c>
      <c r="Q309" s="6">
        <f t="shared" si="18"/>
        <v>10.808604161368658</v>
      </c>
      <c r="R309" s="6">
        <f t="shared" si="19"/>
        <v>0</v>
      </c>
    </row>
    <row r="310" spans="14:18" ht="12.75">
      <c r="N310" s="12">
        <v>-0.3</v>
      </c>
      <c r="O310" s="12">
        <f t="shared" si="16"/>
        <v>0.539</v>
      </c>
      <c r="P310" s="14" t="str">
        <f t="shared" si="17"/>
        <v>0.539</v>
      </c>
      <c r="Q310" s="6">
        <f t="shared" si="18"/>
        <v>10.841620728731348</v>
      </c>
      <c r="R310" s="6">
        <f t="shared" si="19"/>
        <v>0</v>
      </c>
    </row>
    <row r="311" spans="14:18" ht="12.75">
      <c r="N311" s="12">
        <v>-0.29</v>
      </c>
      <c r="O311" s="12">
        <f t="shared" si="16"/>
        <v>0.54</v>
      </c>
      <c r="P311" s="14" t="str">
        <f t="shared" si="17"/>
        <v>0.54</v>
      </c>
      <c r="Q311" s="6">
        <f t="shared" si="18"/>
        <v>10.87365073090589</v>
      </c>
      <c r="R311" s="6">
        <f t="shared" si="19"/>
        <v>0</v>
      </c>
    </row>
    <row r="312" spans="14:18" ht="12.75">
      <c r="N312" s="12">
        <v>-0.28</v>
      </c>
      <c r="O312" s="12">
        <f t="shared" si="16"/>
        <v>0.54</v>
      </c>
      <c r="P312" s="14" t="str">
        <f t="shared" si="17"/>
        <v>0.54</v>
      </c>
      <c r="Q312" s="6">
        <f t="shared" si="18"/>
        <v>10.904684838085496</v>
      </c>
      <c r="R312" s="6">
        <f t="shared" si="19"/>
        <v>0</v>
      </c>
    </row>
    <row r="313" spans="14:18" ht="12.75">
      <c r="N313" s="12">
        <v>-0.27</v>
      </c>
      <c r="O313" s="12">
        <f t="shared" si="16"/>
        <v>0.541</v>
      </c>
      <c r="P313" s="14" t="str">
        <f t="shared" si="17"/>
        <v>0.541</v>
      </c>
      <c r="Q313" s="6">
        <f t="shared" si="18"/>
        <v>10.934713992553002</v>
      </c>
      <c r="R313" s="6">
        <f t="shared" si="19"/>
        <v>0</v>
      </c>
    </row>
    <row r="314" spans="14:18" ht="12.75">
      <c r="N314" s="12">
        <v>-0.26</v>
      </c>
      <c r="O314" s="12">
        <f t="shared" si="16"/>
        <v>0.541</v>
      </c>
      <c r="P314" s="14" t="str">
        <f t="shared" si="17"/>
        <v>0.541</v>
      </c>
      <c r="Q314" s="6">
        <f t="shared" si="18"/>
        <v>10.96372941308541</v>
      </c>
      <c r="R314" s="6">
        <f t="shared" si="19"/>
        <v>0</v>
      </c>
    </row>
    <row r="315" spans="14:18" ht="12.75">
      <c r="N315" s="12">
        <v>-0.25</v>
      </c>
      <c r="O315" s="12">
        <f t="shared" si="16"/>
        <v>0.541</v>
      </c>
      <c r="P315" s="14" t="str">
        <f t="shared" si="17"/>
        <v>0.541</v>
      </c>
      <c r="Q315" s="6">
        <f t="shared" si="18"/>
        <v>10.991722599232308</v>
      </c>
      <c r="R315" s="6">
        <f t="shared" si="19"/>
        <v>0</v>
      </c>
    </row>
    <row r="316" spans="14:18" ht="12.75">
      <c r="N316" s="12">
        <v>-0.24</v>
      </c>
      <c r="O316" s="12">
        <f t="shared" si="16"/>
        <v>0.542</v>
      </c>
      <c r="P316" s="14" t="str">
        <f t="shared" si="17"/>
        <v>0.542</v>
      </c>
      <c r="Q316" s="6">
        <f t="shared" si="18"/>
        <v>11.018685335465328</v>
      </c>
      <c r="R316" s="6">
        <f t="shared" si="19"/>
        <v>0</v>
      </c>
    </row>
    <row r="317" spans="14:18" ht="12.75">
      <c r="N317" s="12">
        <v>-0.23</v>
      </c>
      <c r="O317" s="12">
        <f t="shared" si="16"/>
        <v>0.542</v>
      </c>
      <c r="P317" s="14" t="str">
        <f t="shared" si="17"/>
        <v>0.542</v>
      </c>
      <c r="Q317" s="6">
        <f t="shared" si="18"/>
        <v>11.04460969519575</v>
      </c>
      <c r="R317" s="6">
        <f t="shared" si="19"/>
        <v>0</v>
      </c>
    </row>
    <row r="318" spans="14:18" ht="12.75">
      <c r="N318" s="12">
        <v>-0.22</v>
      </c>
      <c r="O318" s="12">
        <f t="shared" si="16"/>
        <v>0.542</v>
      </c>
      <c r="P318" s="14" t="str">
        <f t="shared" si="17"/>
        <v>0.542</v>
      </c>
      <c r="Q318" s="6">
        <f t="shared" si="18"/>
        <v>11.069488044657533</v>
      </c>
      <c r="R318" s="6">
        <f t="shared" si="19"/>
        <v>0</v>
      </c>
    </row>
    <row r="319" spans="14:18" ht="12.75">
      <c r="N319" s="12">
        <v>-0.21</v>
      </c>
      <c r="O319" s="12">
        <f t="shared" si="16"/>
        <v>0.543</v>
      </c>
      <c r="P319" s="14" t="str">
        <f t="shared" si="17"/>
        <v>0.543</v>
      </c>
      <c r="Q319" s="6">
        <f t="shared" si="18"/>
        <v>11.093313046653103</v>
      </c>
      <c r="R319" s="6">
        <f t="shared" si="19"/>
        <v>0</v>
      </c>
    </row>
    <row r="320" spans="14:18" ht="12.75">
      <c r="N320" s="12">
        <v>-0.2</v>
      </c>
      <c r="O320" s="12">
        <f t="shared" si="16"/>
        <v>0.543</v>
      </c>
      <c r="P320" s="14" t="str">
        <f t="shared" si="17"/>
        <v>0.543</v>
      </c>
      <c r="Q320" s="6">
        <f t="shared" si="18"/>
        <v>11.116077664159326</v>
      </c>
      <c r="R320" s="6">
        <f t="shared" si="19"/>
        <v>0</v>
      </c>
    </row>
    <row r="321" spans="14:18" ht="12.75">
      <c r="N321" s="12">
        <v>-0.19</v>
      </c>
      <c r="O321" s="12">
        <f t="shared" si="16"/>
        <v>0.543</v>
      </c>
      <c r="P321" s="14" t="str">
        <f t="shared" si="17"/>
        <v>0.543</v>
      </c>
      <c r="Q321" s="6">
        <f t="shared" si="18"/>
        <v>11.137775163791185</v>
      </c>
      <c r="R321" s="6">
        <f t="shared" si="19"/>
        <v>0</v>
      </c>
    </row>
    <row r="322" spans="14:18" ht="12.75">
      <c r="N322" s="12">
        <v>-0.18</v>
      </c>
      <c r="O322" s="12">
        <f t="shared" si="16"/>
        <v>0.544</v>
      </c>
      <c r="P322" s="14" t="str">
        <f t="shared" si="17"/>
        <v>0.544</v>
      </c>
      <c r="Q322" s="6">
        <f t="shared" si="18"/>
        <v>11.158399119120753</v>
      </c>
      <c r="R322" s="6">
        <f t="shared" si="19"/>
        <v>0</v>
      </c>
    </row>
    <row r="323" spans="14:18" ht="12.75">
      <c r="N323" s="12">
        <v>-0.17</v>
      </c>
      <c r="O323" s="12">
        <f t="shared" si="16"/>
        <v>0.544</v>
      </c>
      <c r="P323" s="14" t="str">
        <f t="shared" si="17"/>
        <v>0.544</v>
      </c>
      <c r="Q323" s="6">
        <f t="shared" si="18"/>
        <v>11.177943413849235</v>
      </c>
      <c r="R323" s="6">
        <f t="shared" si="19"/>
        <v>0</v>
      </c>
    </row>
    <row r="324" spans="14:18" ht="12.75">
      <c r="N324" s="12">
        <v>-0.16</v>
      </c>
      <c r="O324" s="12">
        <f t="shared" si="16"/>
        <v>0.544</v>
      </c>
      <c r="P324" s="14" t="str">
        <f t="shared" si="17"/>
        <v>0.544</v>
      </c>
      <c r="Q324" s="6">
        <f t="shared" si="18"/>
        <v>11.196402244829798</v>
      </c>
      <c r="R324" s="6">
        <f t="shared" si="19"/>
        <v>0</v>
      </c>
    </row>
    <row r="325" spans="14:18" ht="12.75">
      <c r="N325" s="12">
        <v>-0.15</v>
      </c>
      <c r="O325" s="12">
        <f t="shared" si="16"/>
        <v>0.545</v>
      </c>
      <c r="P325" s="14" t="str">
        <f t="shared" si="17"/>
        <v>0.545</v>
      </c>
      <c r="Q325" s="6">
        <f t="shared" si="18"/>
        <v>11.213770124939176</v>
      </c>
      <c r="R325" s="6">
        <f t="shared" si="19"/>
        <v>0</v>
      </c>
    </row>
    <row r="326" spans="14:18" ht="12.75">
      <c r="N326" s="12">
        <v>-0.14</v>
      </c>
      <c r="O326" s="12">
        <f t="shared" si="16"/>
        <v>0.545</v>
      </c>
      <c r="P326" s="14" t="str">
        <f t="shared" si="17"/>
        <v>0.545</v>
      </c>
      <c r="Q326" s="6">
        <f t="shared" si="18"/>
        <v>11.23004188579601</v>
      </c>
      <c r="R326" s="6">
        <f t="shared" si="19"/>
        <v>0</v>
      </c>
    </row>
    <row r="327" spans="14:18" ht="12.75">
      <c r="N327" s="12">
        <v>-0.13</v>
      </c>
      <c r="O327" s="12">
        <f t="shared" si="16"/>
        <v>0.545</v>
      </c>
      <c r="P327" s="14" t="str">
        <f t="shared" si="17"/>
        <v>0.545</v>
      </c>
      <c r="Q327" s="6">
        <f t="shared" si="18"/>
        <v>11.245212680324077</v>
      </c>
      <c r="R327" s="6">
        <f t="shared" si="19"/>
        <v>0</v>
      </c>
    </row>
    <row r="328" spans="14:18" ht="12.75">
      <c r="N328" s="12">
        <v>-0.12</v>
      </c>
      <c r="O328" s="12">
        <f t="shared" si="16"/>
        <v>0.546</v>
      </c>
      <c r="P328" s="14" t="str">
        <f t="shared" si="17"/>
        <v>0.546</v>
      </c>
      <c r="Q328" s="6">
        <f t="shared" si="18"/>
        <v>11.259277985158585</v>
      </c>
      <c r="R328" s="6">
        <f t="shared" si="19"/>
        <v>0</v>
      </c>
    </row>
    <row r="329" spans="14:18" ht="12.75">
      <c r="N329" s="12">
        <v>-0.11</v>
      </c>
      <c r="O329" s="12">
        <f t="shared" si="16"/>
        <v>0.546</v>
      </c>
      <c r="P329" s="14" t="str">
        <f t="shared" si="17"/>
        <v>0.546</v>
      </c>
      <c r="Q329" s="6">
        <f t="shared" si="18"/>
        <v>11.272233602893897</v>
      </c>
      <c r="R329" s="6">
        <f t="shared" si="19"/>
        <v>0</v>
      </c>
    </row>
    <row r="330" spans="14:18" ht="12.75">
      <c r="N330" s="12">
        <v>-0.1</v>
      </c>
      <c r="O330" s="12">
        <f t="shared" si="16"/>
        <v>0.546</v>
      </c>
      <c r="P330" s="14" t="str">
        <f t="shared" si="17"/>
        <v>0.546</v>
      </c>
      <c r="Q330" s="6">
        <f t="shared" si="18"/>
        <v>11.284075664171118</v>
      </c>
      <c r="R330" s="6">
        <f t="shared" si="19"/>
        <v>0</v>
      </c>
    </row>
    <row r="331" spans="14:18" ht="12.75">
      <c r="N331" s="12">
        <v>-0.09</v>
      </c>
      <c r="O331" s="12">
        <f t="shared" si="16"/>
        <v>0.547</v>
      </c>
      <c r="P331" s="14" t="str">
        <f t="shared" si="17"/>
        <v>0.547</v>
      </c>
      <c r="Q331" s="6">
        <f t="shared" si="18"/>
        <v>11.294800629604053</v>
      </c>
      <c r="R331" s="6">
        <f t="shared" si="19"/>
        <v>0</v>
      </c>
    </row>
    <row r="332" spans="14:18" ht="12.75">
      <c r="N332" s="12">
        <v>-0.08</v>
      </c>
      <c r="O332" s="12">
        <f t="shared" si="16"/>
        <v>0.547</v>
      </c>
      <c r="P332" s="14" t="str">
        <f t="shared" si="17"/>
        <v>0.547</v>
      </c>
      <c r="Q332" s="6">
        <f t="shared" si="18"/>
        <v>11.30440529154226</v>
      </c>
      <c r="R332" s="6">
        <f t="shared" si="19"/>
        <v>0</v>
      </c>
    </row>
    <row r="333" spans="14:18" ht="12.75">
      <c r="N333" s="12">
        <v>-0.07</v>
      </c>
      <c r="O333" s="12">
        <f t="shared" si="16"/>
        <v>0.548</v>
      </c>
      <c r="P333" s="14" t="str">
        <f t="shared" si="17"/>
        <v>0.548</v>
      </c>
      <c r="Q333" s="6">
        <f t="shared" si="18"/>
        <v>11.312886775669895</v>
      </c>
      <c r="R333" s="6">
        <f t="shared" si="19"/>
        <v>0</v>
      </c>
    </row>
    <row r="334" spans="14:18" ht="12.75">
      <c r="N334" s="12">
        <v>-0.06</v>
      </c>
      <c r="O334" s="12">
        <f t="shared" si="16"/>
        <v>0.548</v>
      </c>
      <c r="P334" s="14" t="str">
        <f t="shared" si="17"/>
        <v>0.548</v>
      </c>
      <c r="Q334" s="6">
        <f t="shared" si="18"/>
        <v>11.320242542439297</v>
      </c>
      <c r="R334" s="6">
        <f t="shared" si="19"/>
        <v>0</v>
      </c>
    </row>
    <row r="335" spans="14:18" ht="12.75">
      <c r="N335" s="12">
        <v>-0.05</v>
      </c>
      <c r="O335" s="12">
        <f t="shared" si="16"/>
        <v>0.548</v>
      </c>
      <c r="P335" s="14" t="str">
        <f t="shared" si="17"/>
        <v>0.548</v>
      </c>
      <c r="Q335" s="6">
        <f t="shared" si="18"/>
        <v>11.326470388338267</v>
      </c>
      <c r="R335" s="6">
        <f t="shared" si="19"/>
        <v>0</v>
      </c>
    </row>
    <row r="336" spans="14:18" ht="12.75">
      <c r="N336" s="12">
        <v>-0.04</v>
      </c>
      <c r="O336" s="12">
        <f t="shared" si="16"/>
        <v>0.549</v>
      </c>
      <c r="P336" s="14" t="str">
        <f t="shared" si="17"/>
        <v>0.549</v>
      </c>
      <c r="Q336" s="6">
        <f t="shared" si="18"/>
        <v>11.331568446990186</v>
      </c>
      <c r="R336" s="6">
        <f t="shared" si="19"/>
        <v>0</v>
      </c>
    </row>
    <row r="337" spans="14:18" ht="12.75">
      <c r="N337" s="12">
        <v>-0.03</v>
      </c>
      <c r="O337" s="12">
        <f t="shared" si="16"/>
        <v>0.549</v>
      </c>
      <c r="P337" s="14" t="str">
        <f t="shared" si="17"/>
        <v>0.549</v>
      </c>
      <c r="Q337" s="6">
        <f t="shared" si="18"/>
        <v>11.335535190086182</v>
      </c>
      <c r="R337" s="6">
        <f t="shared" si="19"/>
        <v>0</v>
      </c>
    </row>
    <row r="338" spans="14:18" ht="12.75">
      <c r="N338" s="12">
        <v>-0.02</v>
      </c>
      <c r="O338" s="12">
        <f t="shared" si="16"/>
        <v>0.549</v>
      </c>
      <c r="P338" s="14" t="str">
        <f t="shared" si="17"/>
        <v>0.549</v>
      </c>
      <c r="Q338" s="6">
        <f t="shared" si="18"/>
        <v>11.338369428148699</v>
      </c>
      <c r="R338" s="6">
        <f t="shared" si="19"/>
        <v>0</v>
      </c>
    </row>
    <row r="339" spans="14:18" ht="12.75">
      <c r="N339" s="12">
        <v>-0.01</v>
      </c>
      <c r="O339" s="12">
        <f t="shared" si="16"/>
        <v>0.55</v>
      </c>
      <c r="P339" s="14" t="str">
        <f t="shared" si="17"/>
        <v>0.55</v>
      </c>
      <c r="Q339" s="6">
        <f t="shared" si="18"/>
        <v>11.340070311125954</v>
      </c>
      <c r="R339" s="6">
        <f t="shared" si="19"/>
        <v>0</v>
      </c>
    </row>
    <row r="340" spans="14:18" ht="12.75">
      <c r="N340" s="12">
        <v>0</v>
      </c>
      <c r="O340" s="12">
        <f t="shared" si="16"/>
        <v>0.55</v>
      </c>
      <c r="P340" s="14" t="str">
        <f t="shared" si="17"/>
        <v>0.55</v>
      </c>
      <c r="Q340" s="6">
        <f t="shared" si="18"/>
        <v>11.340637328816834</v>
      </c>
      <c r="R340" s="6">
        <f t="shared" si="19"/>
        <v>0</v>
      </c>
    </row>
    <row r="341" spans="14:18" ht="12.75">
      <c r="N341" s="12">
        <v>0.01</v>
      </c>
      <c r="O341" s="12">
        <f aca="true" t="shared" si="20" ref="O341:O404">ROUND($C$7+N341*$C$9,3)</f>
        <v>0.55</v>
      </c>
      <c r="P341" s="14" t="str">
        <f aca="true" t="shared" si="21" ref="P341:P404">CONCATENATE(O341)</f>
        <v>0.55</v>
      </c>
      <c r="Q341" s="6">
        <f aca="true" t="shared" si="22" ref="Q341:Q404">IF(OR(O341&lt;$E$6,O341&gt;$G$6),0,(EXP(-0.5*N341^2))/($C$9*SQRT(2*PI())))</f>
        <v>11.340070311125954</v>
      </c>
      <c r="R341" s="6">
        <f aca="true" t="shared" si="23" ref="R341:R404">IF(AND(O341&gt;=$E$6,O341&lt;=$G$6),0,(EXP(-0.5*N341^2))/($C$9*SQRT(2*PI())))</f>
        <v>0</v>
      </c>
    </row>
    <row r="342" spans="14:18" ht="12.75">
      <c r="N342" s="12">
        <v>0.02</v>
      </c>
      <c r="O342" s="12">
        <f t="shared" si="20"/>
        <v>0.551</v>
      </c>
      <c r="P342" s="14" t="str">
        <f t="shared" si="21"/>
        <v>0.551</v>
      </c>
      <c r="Q342" s="6">
        <f t="shared" si="22"/>
        <v>11.338369428148699</v>
      </c>
      <c r="R342" s="6">
        <f t="shared" si="23"/>
        <v>0</v>
      </c>
    </row>
    <row r="343" spans="14:18" ht="12.75">
      <c r="N343" s="12">
        <v>0.03</v>
      </c>
      <c r="O343" s="12">
        <f t="shared" si="20"/>
        <v>0.551</v>
      </c>
      <c r="P343" s="14" t="str">
        <f t="shared" si="21"/>
        <v>0.551</v>
      </c>
      <c r="Q343" s="6">
        <f t="shared" si="22"/>
        <v>11.335535190086182</v>
      </c>
      <c r="R343" s="6">
        <f t="shared" si="23"/>
        <v>0</v>
      </c>
    </row>
    <row r="344" spans="14:18" ht="12.75">
      <c r="N344" s="12">
        <v>0.04</v>
      </c>
      <c r="O344" s="12">
        <f t="shared" si="20"/>
        <v>0.551</v>
      </c>
      <c r="P344" s="14" t="str">
        <f t="shared" si="21"/>
        <v>0.551</v>
      </c>
      <c r="Q344" s="6">
        <f t="shared" si="22"/>
        <v>11.331568446990186</v>
      </c>
      <c r="R344" s="6">
        <f t="shared" si="23"/>
        <v>0</v>
      </c>
    </row>
    <row r="345" spans="14:18" ht="12.75">
      <c r="N345" s="12">
        <v>0.05</v>
      </c>
      <c r="O345" s="12">
        <f t="shared" si="20"/>
        <v>0.552</v>
      </c>
      <c r="P345" s="14" t="str">
        <f t="shared" si="21"/>
        <v>0.552</v>
      </c>
      <c r="Q345" s="6">
        <f t="shared" si="22"/>
        <v>11.326470388338267</v>
      </c>
      <c r="R345" s="6">
        <f t="shared" si="23"/>
        <v>0</v>
      </c>
    </row>
    <row r="346" spans="14:18" ht="12.75">
      <c r="N346" s="12">
        <v>0.06</v>
      </c>
      <c r="O346" s="12">
        <f t="shared" si="20"/>
        <v>0.552</v>
      </c>
      <c r="P346" s="14" t="str">
        <f t="shared" si="21"/>
        <v>0.552</v>
      </c>
      <c r="Q346" s="6">
        <f t="shared" si="22"/>
        <v>11.320242542439297</v>
      </c>
      <c r="R346" s="6">
        <f t="shared" si="23"/>
        <v>0</v>
      </c>
    </row>
    <row r="347" spans="14:18" ht="12.75">
      <c r="N347" s="12">
        <v>0.07</v>
      </c>
      <c r="O347" s="12">
        <f t="shared" si="20"/>
        <v>0.552</v>
      </c>
      <c r="P347" s="14" t="str">
        <f t="shared" si="21"/>
        <v>0.552</v>
      </c>
      <c r="Q347" s="6">
        <f t="shared" si="22"/>
        <v>11.312886775669895</v>
      </c>
      <c r="R347" s="6">
        <f t="shared" si="23"/>
        <v>0</v>
      </c>
    </row>
    <row r="348" spans="14:18" ht="12.75">
      <c r="N348" s="12">
        <v>0.08</v>
      </c>
      <c r="O348" s="12">
        <f t="shared" si="20"/>
        <v>0.553</v>
      </c>
      <c r="P348" s="14" t="str">
        <f t="shared" si="21"/>
        <v>0.553</v>
      </c>
      <c r="Q348" s="6">
        <f t="shared" si="22"/>
        <v>11.30440529154226</v>
      </c>
      <c r="R348" s="6">
        <f t="shared" si="23"/>
        <v>0</v>
      </c>
    </row>
    <row r="349" spans="14:18" ht="12.75">
      <c r="N349" s="12">
        <v>0.09</v>
      </c>
      <c r="O349" s="12">
        <f t="shared" si="20"/>
        <v>0.553</v>
      </c>
      <c r="P349" s="14" t="str">
        <f t="shared" si="21"/>
        <v>0.553</v>
      </c>
      <c r="Q349" s="6">
        <f t="shared" si="22"/>
        <v>11.294800629604053</v>
      </c>
      <c r="R349" s="6">
        <f t="shared" si="23"/>
        <v>0</v>
      </c>
    </row>
    <row r="350" spans="14:18" ht="12.75">
      <c r="N350" s="12">
        <v>0.1</v>
      </c>
      <c r="O350" s="12">
        <f t="shared" si="20"/>
        <v>0.554</v>
      </c>
      <c r="P350" s="14" t="str">
        <f t="shared" si="21"/>
        <v>0.554</v>
      </c>
      <c r="Q350" s="6">
        <f t="shared" si="22"/>
        <v>11.284075664171118</v>
      </c>
      <c r="R350" s="6">
        <f t="shared" si="23"/>
        <v>0</v>
      </c>
    </row>
    <row r="351" spans="14:18" ht="12.75">
      <c r="N351" s="12">
        <v>0.11</v>
      </c>
      <c r="O351" s="12">
        <f t="shared" si="20"/>
        <v>0.554</v>
      </c>
      <c r="P351" s="14" t="str">
        <f t="shared" si="21"/>
        <v>0.554</v>
      </c>
      <c r="Q351" s="6">
        <f t="shared" si="22"/>
        <v>11.272233602893897</v>
      </c>
      <c r="R351" s="6">
        <f t="shared" si="23"/>
        <v>0</v>
      </c>
    </row>
    <row r="352" spans="14:18" ht="12.75">
      <c r="N352" s="12">
        <v>0.12</v>
      </c>
      <c r="O352" s="12">
        <f t="shared" si="20"/>
        <v>0.554</v>
      </c>
      <c r="P352" s="14" t="str">
        <f t="shared" si="21"/>
        <v>0.554</v>
      </c>
      <c r="Q352" s="6">
        <f t="shared" si="22"/>
        <v>11.259277985158585</v>
      </c>
      <c r="R352" s="6">
        <f t="shared" si="23"/>
        <v>0</v>
      </c>
    </row>
    <row r="353" spans="14:18" ht="12.75">
      <c r="N353" s="12">
        <v>0.13</v>
      </c>
      <c r="O353" s="12">
        <f t="shared" si="20"/>
        <v>0.555</v>
      </c>
      <c r="P353" s="14" t="str">
        <f t="shared" si="21"/>
        <v>0.555</v>
      </c>
      <c r="Q353" s="6">
        <f t="shared" si="22"/>
        <v>11.245212680324077</v>
      </c>
      <c r="R353" s="6">
        <f t="shared" si="23"/>
        <v>0</v>
      </c>
    </row>
    <row r="354" spans="14:18" ht="12.75">
      <c r="N354" s="12">
        <v>0.14</v>
      </c>
      <c r="O354" s="12">
        <f t="shared" si="20"/>
        <v>0.555</v>
      </c>
      <c r="P354" s="14" t="str">
        <f t="shared" si="21"/>
        <v>0.555</v>
      </c>
      <c r="Q354" s="6">
        <f t="shared" si="22"/>
        <v>11.23004188579601</v>
      </c>
      <c r="R354" s="6">
        <f t="shared" si="23"/>
        <v>0</v>
      </c>
    </row>
    <row r="355" spans="14:18" ht="12.75">
      <c r="N355" s="12">
        <v>0.15</v>
      </c>
      <c r="O355" s="12">
        <f t="shared" si="20"/>
        <v>0.555</v>
      </c>
      <c r="P355" s="14" t="str">
        <f t="shared" si="21"/>
        <v>0.555</v>
      </c>
      <c r="Q355" s="6">
        <f t="shared" si="22"/>
        <v>11.213770124939176</v>
      </c>
      <c r="R355" s="6">
        <f t="shared" si="23"/>
        <v>0</v>
      </c>
    </row>
    <row r="356" spans="14:18" ht="12.75">
      <c r="N356" s="12">
        <v>0.16</v>
      </c>
      <c r="O356" s="12">
        <f t="shared" si="20"/>
        <v>0.556</v>
      </c>
      <c r="P356" s="14" t="str">
        <f t="shared" si="21"/>
        <v>0.556</v>
      </c>
      <c r="Q356" s="6">
        <f t="shared" si="22"/>
        <v>11.196402244829798</v>
      </c>
      <c r="R356" s="6">
        <f t="shared" si="23"/>
        <v>0</v>
      </c>
    </row>
    <row r="357" spans="14:18" ht="12.75">
      <c r="N357" s="12">
        <v>0.17</v>
      </c>
      <c r="O357" s="12">
        <f t="shared" si="20"/>
        <v>0.556</v>
      </c>
      <c r="P357" s="14" t="str">
        <f t="shared" si="21"/>
        <v>0.556</v>
      </c>
      <c r="Q357" s="6">
        <f t="shared" si="22"/>
        <v>11.177943413849235</v>
      </c>
      <c r="R357" s="6">
        <f t="shared" si="23"/>
        <v>0</v>
      </c>
    </row>
    <row r="358" spans="14:18" ht="12.75">
      <c r="N358" s="12">
        <v>0.18</v>
      </c>
      <c r="O358" s="12">
        <f t="shared" si="20"/>
        <v>0.556</v>
      </c>
      <c r="P358" s="14" t="str">
        <f t="shared" si="21"/>
        <v>0.556</v>
      </c>
      <c r="Q358" s="6">
        <f t="shared" si="22"/>
        <v>11.158399119120753</v>
      </c>
      <c r="R358" s="6">
        <f t="shared" si="23"/>
        <v>0</v>
      </c>
    </row>
    <row r="359" spans="14:18" ht="12.75">
      <c r="N359" s="12">
        <v>0.19</v>
      </c>
      <c r="O359" s="12">
        <f t="shared" si="20"/>
        <v>0.557</v>
      </c>
      <c r="P359" s="14" t="str">
        <f t="shared" si="21"/>
        <v>0.557</v>
      </c>
      <c r="Q359" s="6">
        <f t="shared" si="22"/>
        <v>11.137775163791185</v>
      </c>
      <c r="R359" s="6">
        <f t="shared" si="23"/>
        <v>0</v>
      </c>
    </row>
    <row r="360" spans="14:18" ht="12.75">
      <c r="N360" s="12">
        <v>0.2</v>
      </c>
      <c r="O360" s="12">
        <f t="shared" si="20"/>
        <v>0.557</v>
      </c>
      <c r="P360" s="14" t="str">
        <f t="shared" si="21"/>
        <v>0.557</v>
      </c>
      <c r="Q360" s="6">
        <f t="shared" si="22"/>
        <v>11.116077664159326</v>
      </c>
      <c r="R360" s="6">
        <f t="shared" si="23"/>
        <v>0</v>
      </c>
    </row>
    <row r="361" spans="14:18" ht="12.75">
      <c r="N361" s="12">
        <v>0.21</v>
      </c>
      <c r="O361" s="12">
        <f t="shared" si="20"/>
        <v>0.557</v>
      </c>
      <c r="P361" s="14" t="str">
        <f t="shared" si="21"/>
        <v>0.557</v>
      </c>
      <c r="Q361" s="6">
        <f t="shared" si="22"/>
        <v>11.093313046653103</v>
      </c>
      <c r="R361" s="6">
        <f t="shared" si="23"/>
        <v>0</v>
      </c>
    </row>
    <row r="362" spans="14:18" ht="12.75">
      <c r="N362" s="12">
        <v>0.22</v>
      </c>
      <c r="O362" s="12">
        <f t="shared" si="20"/>
        <v>0.558</v>
      </c>
      <c r="P362" s="14" t="str">
        <f t="shared" si="21"/>
        <v>0.558</v>
      </c>
      <c r="Q362" s="6">
        <f t="shared" si="22"/>
        <v>11.069488044657533</v>
      </c>
      <c r="R362" s="6">
        <f t="shared" si="23"/>
        <v>0</v>
      </c>
    </row>
    <row r="363" spans="14:18" ht="12.75">
      <c r="N363" s="12">
        <v>0.23</v>
      </c>
      <c r="O363" s="12">
        <f t="shared" si="20"/>
        <v>0.558</v>
      </c>
      <c r="P363" s="14" t="str">
        <f t="shared" si="21"/>
        <v>0.558</v>
      </c>
      <c r="Q363" s="6">
        <f t="shared" si="22"/>
        <v>11.04460969519575</v>
      </c>
      <c r="R363" s="6">
        <f t="shared" si="23"/>
        <v>0</v>
      </c>
    </row>
    <row r="364" spans="14:18" ht="12.75">
      <c r="N364" s="12">
        <v>0.24</v>
      </c>
      <c r="O364" s="12">
        <f t="shared" si="20"/>
        <v>0.558</v>
      </c>
      <c r="P364" s="14" t="str">
        <f t="shared" si="21"/>
        <v>0.558</v>
      </c>
      <c r="Q364" s="6">
        <f t="shared" si="22"/>
        <v>11.018685335465328</v>
      </c>
      <c r="R364" s="6">
        <f t="shared" si="23"/>
        <v>0</v>
      </c>
    </row>
    <row r="365" spans="14:18" ht="12.75">
      <c r="N365" s="12">
        <v>0.25</v>
      </c>
      <c r="O365" s="12">
        <f t="shared" si="20"/>
        <v>0.559</v>
      </c>
      <c r="P365" s="14" t="str">
        <f t="shared" si="21"/>
        <v>0.559</v>
      </c>
      <c r="Q365" s="6">
        <f t="shared" si="22"/>
        <v>10.991722599232308</v>
      </c>
      <c r="R365" s="6">
        <f t="shared" si="23"/>
        <v>0</v>
      </c>
    </row>
    <row r="366" spans="14:18" ht="12.75">
      <c r="N366" s="12">
        <v>0.26</v>
      </c>
      <c r="O366" s="12">
        <f t="shared" si="20"/>
        <v>0.559</v>
      </c>
      <c r="P366" s="14" t="str">
        <f t="shared" si="21"/>
        <v>0.559</v>
      </c>
      <c r="Q366" s="6">
        <f t="shared" si="22"/>
        <v>10.96372941308541</v>
      </c>
      <c r="R366" s="6">
        <f t="shared" si="23"/>
        <v>0</v>
      </c>
    </row>
    <row r="367" spans="14:18" ht="12.75">
      <c r="N367" s="12">
        <v>0.27</v>
      </c>
      <c r="O367" s="12">
        <f t="shared" si="20"/>
        <v>0.559</v>
      </c>
      <c r="P367" s="14" t="str">
        <f t="shared" si="21"/>
        <v>0.559</v>
      </c>
      <c r="Q367" s="6">
        <f t="shared" si="22"/>
        <v>10.934713992553002</v>
      </c>
      <c r="R367" s="6">
        <f t="shared" si="23"/>
        <v>0</v>
      </c>
    </row>
    <row r="368" spans="14:18" ht="12.75">
      <c r="N368" s="12">
        <v>0.28</v>
      </c>
      <c r="O368" s="12">
        <f t="shared" si="20"/>
        <v>0.56</v>
      </c>
      <c r="P368" s="14" t="str">
        <f t="shared" si="21"/>
        <v>0.56</v>
      </c>
      <c r="Q368" s="6">
        <f t="shared" si="22"/>
        <v>10.904684838085496</v>
      </c>
      <c r="R368" s="6">
        <f t="shared" si="23"/>
        <v>0</v>
      </c>
    </row>
    <row r="369" spans="14:18" ht="12.75">
      <c r="N369" s="12">
        <v>0.29</v>
      </c>
      <c r="O369" s="12">
        <f t="shared" si="20"/>
        <v>0.56</v>
      </c>
      <c r="P369" s="14" t="str">
        <f t="shared" si="21"/>
        <v>0.56</v>
      </c>
      <c r="Q369" s="6">
        <f t="shared" si="22"/>
        <v>10.87365073090589</v>
      </c>
      <c r="R369" s="6">
        <f t="shared" si="23"/>
        <v>0</v>
      </c>
    </row>
    <row r="370" spans="14:18" ht="12.75">
      <c r="N370" s="12">
        <v>0.3</v>
      </c>
      <c r="O370" s="12">
        <f t="shared" si="20"/>
        <v>0.561</v>
      </c>
      <c r="P370" s="14" t="str">
        <f t="shared" si="21"/>
        <v>0.561</v>
      </c>
      <c r="Q370" s="6">
        <f t="shared" si="22"/>
        <v>10.841620728731348</v>
      </c>
      <c r="R370" s="6">
        <f t="shared" si="23"/>
        <v>0</v>
      </c>
    </row>
    <row r="371" spans="14:18" ht="12.75">
      <c r="N371" s="12">
        <v>0.31</v>
      </c>
      <c r="O371" s="12">
        <f t="shared" si="20"/>
        <v>0.561</v>
      </c>
      <c r="P371" s="14" t="str">
        <f t="shared" si="21"/>
        <v>0.561</v>
      </c>
      <c r="Q371" s="6">
        <f t="shared" si="22"/>
        <v>10.808604161368658</v>
      </c>
      <c r="R371" s="6">
        <f t="shared" si="23"/>
        <v>0</v>
      </c>
    </row>
    <row r="372" spans="14:18" ht="12.75">
      <c r="N372" s="12">
        <v>0.32</v>
      </c>
      <c r="O372" s="12">
        <f t="shared" si="20"/>
        <v>0.561</v>
      </c>
      <c r="P372" s="14" t="str">
        <f t="shared" si="21"/>
        <v>0.561</v>
      </c>
      <c r="Q372" s="6">
        <f t="shared" si="22"/>
        <v>10.774610626186659</v>
      </c>
      <c r="R372" s="6">
        <f t="shared" si="23"/>
        <v>0</v>
      </c>
    </row>
    <row r="373" spans="14:18" ht="12.75">
      <c r="N373" s="12">
        <v>0.33</v>
      </c>
      <c r="O373" s="12">
        <f t="shared" si="20"/>
        <v>0.562</v>
      </c>
      <c r="P373" s="14" t="str">
        <f t="shared" si="21"/>
        <v>0.562</v>
      </c>
      <c r="Q373" s="6">
        <f t="shared" si="22"/>
        <v>10.739649983468613</v>
      </c>
      <c r="R373" s="6">
        <f t="shared" si="23"/>
        <v>0</v>
      </c>
    </row>
    <row r="374" spans="14:18" ht="12.75">
      <c r="N374" s="12">
        <v>0.34</v>
      </c>
      <c r="O374" s="12">
        <f t="shared" si="20"/>
        <v>0.562</v>
      </c>
      <c r="P374" s="14" t="str">
        <f t="shared" si="21"/>
        <v>0.562</v>
      </c>
      <c r="Q374" s="6">
        <f t="shared" si="22"/>
        <v>10.703732351647755</v>
      </c>
      <c r="R374" s="6">
        <f t="shared" si="23"/>
        <v>0</v>
      </c>
    </row>
    <row r="375" spans="14:18" ht="12.75">
      <c r="N375" s="12">
        <v>0.35</v>
      </c>
      <c r="O375" s="12">
        <f t="shared" si="20"/>
        <v>0.562</v>
      </c>
      <c r="P375" s="14" t="str">
        <f t="shared" si="21"/>
        <v>0.562</v>
      </c>
      <c r="Q375" s="6">
        <f t="shared" si="22"/>
        <v>10.666868102429193</v>
      </c>
      <c r="R375" s="6">
        <f t="shared" si="23"/>
        <v>0</v>
      </c>
    </row>
    <row r="376" spans="14:18" ht="12.75">
      <c r="N376" s="12">
        <v>0.36</v>
      </c>
      <c r="O376" s="12">
        <f t="shared" si="20"/>
        <v>0.563</v>
      </c>
      <c r="P376" s="14" t="str">
        <f t="shared" si="21"/>
        <v>0.563</v>
      </c>
      <c r="Q376" s="6">
        <f t="shared" si="22"/>
        <v>10.629067855801459</v>
      </c>
      <c r="R376" s="6">
        <f t="shared" si="23"/>
        <v>0</v>
      </c>
    </row>
    <row r="377" spans="14:18" ht="12.75">
      <c r="N377" s="12">
        <v>0.37</v>
      </c>
      <c r="O377" s="12">
        <f t="shared" si="20"/>
        <v>0.563</v>
      </c>
      <c r="P377" s="14" t="str">
        <f t="shared" si="21"/>
        <v>0.563</v>
      </c>
      <c r="Q377" s="6">
        <f t="shared" si="22"/>
        <v>10.590342474941083</v>
      </c>
      <c r="R377" s="6">
        <f t="shared" si="23"/>
        <v>0</v>
      </c>
    </row>
    <row r="378" spans="14:18" ht="12.75">
      <c r="N378" s="12">
        <v>0.38</v>
      </c>
      <c r="O378" s="12">
        <f t="shared" si="20"/>
        <v>0.563</v>
      </c>
      <c r="P378" s="14" t="str">
        <f t="shared" si="21"/>
        <v>0.563</v>
      </c>
      <c r="Q378" s="6">
        <f t="shared" si="22"/>
        <v>10.550703061013596</v>
      </c>
      <c r="R378" s="6">
        <f t="shared" si="23"/>
        <v>0</v>
      </c>
    </row>
    <row r="379" spans="14:18" ht="12.75">
      <c r="N379" s="12">
        <v>0.39</v>
      </c>
      <c r="O379" s="12">
        <f t="shared" si="20"/>
        <v>0.564</v>
      </c>
      <c r="P379" s="14" t="str">
        <f t="shared" si="21"/>
        <v>0.564</v>
      </c>
      <c r="Q379" s="6">
        <f t="shared" si="22"/>
        <v>10.51016094787443</v>
      </c>
      <c r="R379" s="6">
        <f t="shared" si="23"/>
        <v>0</v>
      </c>
    </row>
    <row r="380" spans="14:18" ht="12.75">
      <c r="N380" s="12">
        <v>0.4</v>
      </c>
      <c r="O380" s="12">
        <f t="shared" si="20"/>
        <v>0.564</v>
      </c>
      <c r="P380" s="14" t="str">
        <f t="shared" si="21"/>
        <v>0.564</v>
      </c>
      <c r="Q380" s="6">
        <f t="shared" si="22"/>
        <v>10.468727696673293</v>
      </c>
      <c r="R380" s="6">
        <f t="shared" si="23"/>
        <v>0</v>
      </c>
    </row>
    <row r="381" spans="14:18" ht="12.75">
      <c r="N381" s="12">
        <v>0.41</v>
      </c>
      <c r="O381" s="12">
        <f t="shared" si="20"/>
        <v>0.564</v>
      </c>
      <c r="P381" s="14" t="str">
        <f t="shared" si="21"/>
        <v>0.564</v>
      </c>
      <c r="Q381" s="6">
        <f t="shared" si="22"/>
        <v>10.426415090365568</v>
      </c>
      <c r="R381" s="6">
        <f t="shared" si="23"/>
        <v>0</v>
      </c>
    </row>
    <row r="382" spans="14:18" ht="12.75">
      <c r="N382" s="12">
        <v>0.42</v>
      </c>
      <c r="O382" s="12">
        <f t="shared" si="20"/>
        <v>0.565</v>
      </c>
      <c r="P382" s="14" t="str">
        <f t="shared" si="21"/>
        <v>0.565</v>
      </c>
      <c r="Q382" s="6">
        <f t="shared" si="22"/>
        <v>10.383235128134404</v>
      </c>
      <c r="R382" s="6">
        <f t="shared" si="23"/>
        <v>0</v>
      </c>
    </row>
    <row r="383" spans="14:18" ht="12.75">
      <c r="N383" s="12">
        <v>0.43</v>
      </c>
      <c r="O383" s="12">
        <f t="shared" si="20"/>
        <v>0.565</v>
      </c>
      <c r="P383" s="14" t="str">
        <f t="shared" si="21"/>
        <v>0.565</v>
      </c>
      <c r="Q383" s="6">
        <f t="shared" si="22"/>
        <v>10.33920001972719</v>
      </c>
      <c r="R383" s="6">
        <f t="shared" si="23"/>
        <v>0</v>
      </c>
    </row>
    <row r="384" spans="14:18" ht="12.75">
      <c r="N384" s="12">
        <v>0.44</v>
      </c>
      <c r="O384" s="12">
        <f t="shared" si="20"/>
        <v>0.565</v>
      </c>
      <c r="P384" s="14" t="str">
        <f t="shared" si="21"/>
        <v>0.565</v>
      </c>
      <c r="Q384" s="6">
        <f t="shared" si="22"/>
        <v>10.294322179710136</v>
      </c>
      <c r="R384" s="6">
        <f t="shared" si="23"/>
        <v>0</v>
      </c>
    </row>
    <row r="385" spans="14:18" ht="12.75">
      <c r="N385" s="12">
        <v>0.45</v>
      </c>
      <c r="O385" s="12">
        <f t="shared" si="20"/>
        <v>0.566</v>
      </c>
      <c r="P385" s="14" t="str">
        <f t="shared" si="21"/>
        <v>0.566</v>
      </c>
      <c r="Q385" s="6">
        <f t="shared" si="22"/>
        <v>10.248614221644749</v>
      </c>
      <c r="R385" s="6">
        <f t="shared" si="23"/>
        <v>0</v>
      </c>
    </row>
    <row r="386" spans="14:18" ht="12.75">
      <c r="N386" s="12">
        <v>0.46</v>
      </c>
      <c r="O386" s="12">
        <f t="shared" si="20"/>
        <v>0.566</v>
      </c>
      <c r="P386" s="14" t="str">
        <f t="shared" si="21"/>
        <v>0.566</v>
      </c>
      <c r="Q386" s="6">
        <f t="shared" si="22"/>
        <v>10.20208895219003</v>
      </c>
      <c r="R386" s="6">
        <f t="shared" si="23"/>
        <v>0</v>
      </c>
    </row>
    <row r="387" spans="14:18" ht="12.75">
      <c r="N387" s="12">
        <v>0.47</v>
      </c>
      <c r="O387" s="12">
        <f t="shared" si="20"/>
        <v>0.567</v>
      </c>
      <c r="P387" s="14" t="str">
        <f t="shared" si="21"/>
        <v>0.567</v>
      </c>
      <c r="Q387" s="6">
        <f t="shared" si="22"/>
        <v>10.154759365134222</v>
      </c>
      <c r="R387" s="6">
        <f t="shared" si="23"/>
        <v>0</v>
      </c>
    </row>
    <row r="388" spans="14:18" ht="12.75">
      <c r="N388" s="12">
        <v>0.48</v>
      </c>
      <c r="O388" s="12">
        <f t="shared" si="20"/>
        <v>0.567</v>
      </c>
      <c r="P388" s="14" t="str">
        <f t="shared" si="21"/>
        <v>0.567</v>
      </c>
      <c r="Q388" s="6">
        <f t="shared" si="22"/>
        <v>10.106638635360008</v>
      </c>
      <c r="R388" s="6">
        <f t="shared" si="23"/>
        <v>0</v>
      </c>
    </row>
    <row r="389" spans="14:18" ht="12.75">
      <c r="N389" s="12">
        <v>0.49</v>
      </c>
      <c r="O389" s="12">
        <f t="shared" si="20"/>
        <v>0.567</v>
      </c>
      <c r="P389" s="14" t="str">
        <f t="shared" si="21"/>
        <v>0.567</v>
      </c>
      <c r="Q389" s="6">
        <f t="shared" si="22"/>
        <v>10.057740112747105</v>
      </c>
      <c r="R389" s="6">
        <f t="shared" si="23"/>
        <v>0</v>
      </c>
    </row>
    <row r="390" spans="14:18" ht="12.75">
      <c r="N390" s="12">
        <v>0.5</v>
      </c>
      <c r="O390" s="12">
        <f t="shared" si="20"/>
        <v>0.568</v>
      </c>
      <c r="P390" s="14" t="str">
        <f t="shared" si="21"/>
        <v>0.568</v>
      </c>
      <c r="Q390" s="6">
        <f t="shared" si="22"/>
        <v>10.008077316016097</v>
      </c>
      <c r="R390" s="6">
        <f t="shared" si="23"/>
        <v>0</v>
      </c>
    </row>
    <row r="391" spans="14:18" ht="12.75">
      <c r="N391" s="12">
        <v>0.51</v>
      </c>
      <c r="O391" s="12">
        <f t="shared" si="20"/>
        <v>0.568</v>
      </c>
      <c r="P391" s="14" t="str">
        <f t="shared" si="21"/>
        <v>0.568</v>
      </c>
      <c r="Q391" s="6">
        <f t="shared" si="22"/>
        <v>9.95766392651761</v>
      </c>
      <c r="R391" s="6">
        <f t="shared" si="23"/>
        <v>0</v>
      </c>
    </row>
    <row r="392" spans="14:18" ht="12.75">
      <c r="N392" s="12">
        <v>0.52</v>
      </c>
      <c r="O392" s="12">
        <f t="shared" si="20"/>
        <v>0.568</v>
      </c>
      <c r="P392" s="14" t="str">
        <f t="shared" si="21"/>
        <v>0.568</v>
      </c>
      <c r="Q392" s="6">
        <f t="shared" si="22"/>
        <v>9.906513781970677</v>
      </c>
      <c r="R392" s="6">
        <f t="shared" si="23"/>
        <v>0</v>
      </c>
    </row>
    <row r="393" spans="14:18" ht="12.75">
      <c r="N393" s="12">
        <v>0.53</v>
      </c>
      <c r="O393" s="12">
        <f t="shared" si="20"/>
        <v>0.569</v>
      </c>
      <c r="P393" s="14" t="str">
        <f t="shared" si="21"/>
        <v>0.569</v>
      </c>
      <c r="Q393" s="6">
        <f t="shared" si="22"/>
        <v>9.85464087015439</v>
      </c>
      <c r="R393" s="6">
        <f t="shared" si="23"/>
        <v>0</v>
      </c>
    </row>
    <row r="394" spans="14:18" ht="12.75">
      <c r="N394" s="12">
        <v>0.54</v>
      </c>
      <c r="O394" s="12">
        <f t="shared" si="20"/>
        <v>0.569</v>
      </c>
      <c r="P394" s="14" t="str">
        <f t="shared" si="21"/>
        <v>0.569</v>
      </c>
      <c r="Q394" s="6">
        <f t="shared" si="22"/>
        <v>9.802059322556772</v>
      </c>
      <c r="R394" s="6">
        <f t="shared" si="23"/>
        <v>0</v>
      </c>
    </row>
    <row r="395" spans="14:18" ht="12.75">
      <c r="N395" s="12">
        <v>0.55</v>
      </c>
      <c r="O395" s="12">
        <f t="shared" si="20"/>
        <v>0.569</v>
      </c>
      <c r="P395" s="14" t="str">
        <f t="shared" si="21"/>
        <v>0.569</v>
      </c>
      <c r="Q395" s="6">
        <f t="shared" si="22"/>
        <v>9.748783407984968</v>
      </c>
      <c r="R395" s="6">
        <f t="shared" si="23"/>
        <v>0</v>
      </c>
    </row>
    <row r="396" spans="14:18" ht="12.75">
      <c r="N396" s="12">
        <v>0.56</v>
      </c>
      <c r="O396" s="12">
        <f t="shared" si="20"/>
        <v>0.57</v>
      </c>
      <c r="P396" s="14" t="str">
        <f t="shared" si="21"/>
        <v>0.57</v>
      </c>
      <c r="Q396" s="6">
        <f t="shared" si="22"/>
        <v>9.694827526140703</v>
      </c>
      <c r="R396" s="6">
        <f t="shared" si="23"/>
        <v>0</v>
      </c>
    </row>
    <row r="397" spans="14:18" ht="12.75">
      <c r="N397" s="12">
        <v>0.57</v>
      </c>
      <c r="O397" s="12">
        <f t="shared" si="20"/>
        <v>0.57</v>
      </c>
      <c r="P397" s="14" t="str">
        <f t="shared" si="21"/>
        <v>0.57</v>
      </c>
      <c r="Q397" s="6">
        <f t="shared" si="22"/>
        <v>9.64020620116509</v>
      </c>
      <c r="R397" s="6">
        <f t="shared" si="23"/>
        <v>0</v>
      </c>
    </row>
    <row r="398" spans="14:18" ht="12.75">
      <c r="N398" s="12">
        <v>0.58</v>
      </c>
      <c r="O398" s="12">
        <f t="shared" si="20"/>
        <v>0.57</v>
      </c>
      <c r="P398" s="14" t="str">
        <f t="shared" si="21"/>
        <v>0.57</v>
      </c>
      <c r="Q398" s="6">
        <f t="shared" si="22"/>
        <v>9.584934075156804</v>
      </c>
      <c r="R398" s="6">
        <f t="shared" si="23"/>
        <v>0</v>
      </c>
    </row>
    <row r="399" spans="14:18" ht="12.75">
      <c r="N399" s="12">
        <v>0.59</v>
      </c>
      <c r="O399" s="12">
        <f t="shared" si="20"/>
        <v>0.571</v>
      </c>
      <c r="P399" s="14" t="str">
        <f t="shared" si="21"/>
        <v>0.571</v>
      </c>
      <c r="Q399" s="6">
        <f t="shared" si="22"/>
        <v>9.529025901667623</v>
      </c>
      <c r="R399" s="6">
        <f t="shared" si="23"/>
        <v>0</v>
      </c>
    </row>
    <row r="400" spans="14:18" ht="12.75">
      <c r="N400" s="12">
        <v>0.6</v>
      </c>
      <c r="O400" s="12">
        <f t="shared" si="20"/>
        <v>0.571</v>
      </c>
      <c r="P400" s="14" t="str">
        <f t="shared" si="21"/>
        <v>0.571</v>
      </c>
      <c r="Q400" s="6">
        <f t="shared" si="22"/>
        <v>9.472496539179401</v>
      </c>
      <c r="R400" s="6">
        <f t="shared" si="23"/>
        <v>0</v>
      </c>
    </row>
    <row r="401" spans="14:18" ht="12.75">
      <c r="N401" s="12">
        <v>0.61</v>
      </c>
      <c r="O401" s="12">
        <f t="shared" si="20"/>
        <v>0.571</v>
      </c>
      <c r="P401" s="14" t="str">
        <f t="shared" si="21"/>
        <v>0.571</v>
      </c>
      <c r="Q401" s="6">
        <f t="shared" si="22"/>
        <v>9.41536094456643</v>
      </c>
      <c r="R401" s="6">
        <f t="shared" si="23"/>
        <v>0</v>
      </c>
    </row>
    <row r="402" spans="14:18" ht="12.75">
      <c r="N402" s="12">
        <v>0.62</v>
      </c>
      <c r="O402" s="12">
        <f t="shared" si="20"/>
        <v>0.572</v>
      </c>
      <c r="P402" s="14" t="str">
        <f t="shared" si="21"/>
        <v>0.572</v>
      </c>
      <c r="Q402" s="6">
        <f t="shared" si="22"/>
        <v>9.357634166547228</v>
      </c>
      <c r="R402" s="6">
        <f t="shared" si="23"/>
        <v>0</v>
      </c>
    </row>
    <row r="403" spans="14:18" ht="12.75">
      <c r="N403" s="12">
        <v>0.63</v>
      </c>
      <c r="O403" s="12">
        <f t="shared" si="20"/>
        <v>0.572</v>
      </c>
      <c r="P403" s="14" t="str">
        <f t="shared" si="21"/>
        <v>0.572</v>
      </c>
      <c r="Q403" s="6">
        <f t="shared" si="22"/>
        <v>9.299331339129715</v>
      </c>
      <c r="R403" s="6">
        <f t="shared" si="23"/>
        <v>0</v>
      </c>
    </row>
    <row r="404" spans="14:18" ht="12.75">
      <c r="N404" s="12">
        <v>0.64</v>
      </c>
      <c r="O404" s="12">
        <f t="shared" si="20"/>
        <v>0.573</v>
      </c>
      <c r="P404" s="14" t="str">
        <f t="shared" si="21"/>
        <v>0.573</v>
      </c>
      <c r="Q404" s="6">
        <f t="shared" si="22"/>
        <v>9.240467675053726</v>
      </c>
      <c r="R404" s="6">
        <f t="shared" si="23"/>
        <v>0</v>
      </c>
    </row>
    <row r="405" spans="14:18" ht="12.75">
      <c r="N405" s="12">
        <v>0.65</v>
      </c>
      <c r="O405" s="12">
        <f aca="true" t="shared" si="24" ref="O405:O468">ROUND($C$7+N405*$C$9,3)</f>
        <v>0.573</v>
      </c>
      <c r="P405" s="14" t="str">
        <f aca="true" t="shared" si="25" ref="P405:P468">CONCATENATE(O405)</f>
        <v>0.573</v>
      </c>
      <c r="Q405" s="6">
        <f aca="true" t="shared" si="26" ref="Q405:Q468">IF(OR(O405&lt;$E$6,O405&gt;$G$6),0,(EXP(-0.5*N405^2))/($C$9*SQRT(2*PI())))</f>
        <v>9.181058459234826</v>
      </c>
      <c r="R405" s="6">
        <f aca="true" t="shared" si="27" ref="R405:R468">IF(AND(O405&gt;=$E$6,O405&lt;=$G$6),0,(EXP(-0.5*N405^2))/($C$9*SQRT(2*PI())))</f>
        <v>0</v>
      </c>
    </row>
    <row r="406" spans="14:18" ht="12.75">
      <c r="N406" s="12">
        <v>0.66</v>
      </c>
      <c r="O406" s="12">
        <f t="shared" si="24"/>
        <v>0.573</v>
      </c>
      <c r="P406" s="14" t="str">
        <f t="shared" si="25"/>
        <v>0.573</v>
      </c>
      <c r="Q406" s="6">
        <f t="shared" si="26"/>
        <v>9.121119042213333</v>
      </c>
      <c r="R406" s="6">
        <f t="shared" si="27"/>
        <v>0</v>
      </c>
    </row>
    <row r="407" spans="14:18" ht="12.75">
      <c r="N407" s="12">
        <v>0.67</v>
      </c>
      <c r="O407" s="12">
        <f t="shared" si="24"/>
        <v>0.574</v>
      </c>
      <c r="P407" s="14" t="str">
        <f t="shared" si="25"/>
        <v>0.574</v>
      </c>
      <c r="Q407" s="6">
        <f t="shared" si="26"/>
        <v>9.060664833612401</v>
      </c>
      <c r="R407" s="6">
        <f t="shared" si="27"/>
        <v>0</v>
      </c>
    </row>
    <row r="408" spans="14:18" ht="12.75">
      <c r="N408" s="12">
        <v>0.68</v>
      </c>
      <c r="O408" s="12">
        <f t="shared" si="24"/>
        <v>0.574</v>
      </c>
      <c r="P408" s="14" t="str">
        <f t="shared" si="25"/>
        <v>0.574</v>
      </c>
      <c r="Q408" s="6">
        <f t="shared" si="26"/>
        <v>8.999711295609067</v>
      </c>
      <c r="R408" s="6">
        <f t="shared" si="27"/>
        <v>0</v>
      </c>
    </row>
    <row r="409" spans="14:18" ht="12.75">
      <c r="N409" s="12">
        <v>0.69</v>
      </c>
      <c r="O409" s="12">
        <f t="shared" si="24"/>
        <v>0.574</v>
      </c>
      <c r="P409" s="14" t="str">
        <f t="shared" si="25"/>
        <v>0.574</v>
      </c>
      <c r="Q409" s="6">
        <f t="shared" si="26"/>
        <v>8.938273936422048</v>
      </c>
      <c r="R409" s="6">
        <f t="shared" si="27"/>
        <v>0</v>
      </c>
    </row>
    <row r="410" spans="14:18" ht="12.75">
      <c r="N410" s="12">
        <v>0.7</v>
      </c>
      <c r="O410" s="12">
        <f t="shared" si="24"/>
        <v>0.575</v>
      </c>
      <c r="P410" s="14" t="str">
        <f t="shared" si="25"/>
        <v>0.575</v>
      </c>
      <c r="Q410" s="6">
        <f t="shared" si="26"/>
        <v>8.876368303820074</v>
      </c>
      <c r="R410" s="6">
        <f t="shared" si="27"/>
        <v>0</v>
      </c>
    </row>
    <row r="411" spans="14:18" ht="12.75">
      <c r="N411" s="12">
        <v>0.71</v>
      </c>
      <c r="O411" s="12">
        <f t="shared" si="24"/>
        <v>0.575</v>
      </c>
      <c r="P411" s="14" t="str">
        <f t="shared" si="25"/>
        <v>0.575</v>
      </c>
      <c r="Q411" s="6">
        <f t="shared" si="26"/>
        <v>8.814009978654525</v>
      </c>
      <c r="R411" s="6">
        <f t="shared" si="27"/>
        <v>0</v>
      </c>
    </row>
    <row r="412" spans="14:18" ht="12.75">
      <c r="N412" s="12">
        <v>0.72</v>
      </c>
      <c r="O412" s="12">
        <f t="shared" si="24"/>
        <v>0.575</v>
      </c>
      <c r="P412" s="14" t="str">
        <f t="shared" si="25"/>
        <v>0.575</v>
      </c>
      <c r="Q412" s="6">
        <f t="shared" si="26"/>
        <v>8.751214568420036</v>
      </c>
      <c r="R412" s="6">
        <f t="shared" si="27"/>
        <v>0</v>
      </c>
    </row>
    <row r="413" spans="14:18" ht="12.75">
      <c r="N413" s="12">
        <v>0.73</v>
      </c>
      <c r="O413" s="12">
        <f t="shared" si="24"/>
        <v>0.576</v>
      </c>
      <c r="P413" s="14" t="str">
        <f t="shared" si="25"/>
        <v>0.576</v>
      </c>
      <c r="Q413" s="6">
        <f t="shared" si="26"/>
        <v>8.68799770084675</v>
      </c>
      <c r="R413" s="6">
        <f t="shared" si="27"/>
        <v>0</v>
      </c>
    </row>
    <row r="414" spans="14:18" ht="12.75">
      <c r="N414" s="12">
        <v>0.74</v>
      </c>
      <c r="O414" s="12">
        <f t="shared" si="24"/>
        <v>0.576</v>
      </c>
      <c r="P414" s="14" t="str">
        <f t="shared" si="25"/>
        <v>0.576</v>
      </c>
      <c r="Q414" s="6">
        <f t="shared" si="26"/>
        <v>8.624375017527834</v>
      </c>
      <c r="R414" s="6">
        <f t="shared" si="27"/>
        <v>0</v>
      </c>
    </row>
    <row r="415" spans="14:18" ht="12.75">
      <c r="N415" s="12">
        <v>0.75</v>
      </c>
      <c r="O415" s="12">
        <f t="shared" si="24"/>
        <v>0.576</v>
      </c>
      <c r="P415" s="14" t="str">
        <f t="shared" si="25"/>
        <v>0.576</v>
      </c>
      <c r="Q415" s="6">
        <f t="shared" si="26"/>
        <v>8.56036216758578</v>
      </c>
      <c r="R415" s="6">
        <f t="shared" si="27"/>
        <v>0</v>
      </c>
    </row>
    <row r="416" spans="14:18" ht="12.75">
      <c r="N416" s="12">
        <v>0.76</v>
      </c>
      <c r="O416" s="12">
        <f t="shared" si="24"/>
        <v>0.577</v>
      </c>
      <c r="P416" s="14" t="str">
        <f t="shared" si="25"/>
        <v>0.577</v>
      </c>
      <c r="Q416" s="6">
        <f t="shared" si="26"/>
        <v>8.495974801381042</v>
      </c>
      <c r="R416" s="6">
        <f t="shared" si="27"/>
        <v>0</v>
      </c>
    </row>
    <row r="417" spans="14:18" ht="12.75">
      <c r="N417" s="12">
        <v>0.77</v>
      </c>
      <c r="O417" s="12">
        <f t="shared" si="24"/>
        <v>0.577</v>
      </c>
      <c r="P417" s="14" t="str">
        <f t="shared" si="25"/>
        <v>0.577</v>
      </c>
      <c r="Q417" s="6">
        <f t="shared" si="26"/>
        <v>8.431228564266437</v>
      </c>
      <c r="R417" s="6">
        <f t="shared" si="27"/>
        <v>0</v>
      </c>
    </row>
    <row r="418" spans="14:18" ht="12.75">
      <c r="N418" s="12">
        <v>0.78</v>
      </c>
      <c r="O418" s="12">
        <f t="shared" si="24"/>
        <v>0.577</v>
      </c>
      <c r="P418" s="14" t="str">
        <f t="shared" si="25"/>
        <v>0.577</v>
      </c>
      <c r="Q418" s="6">
        <f t="shared" si="26"/>
        <v>8.366139090390693</v>
      </c>
      <c r="R418" s="6">
        <f t="shared" si="27"/>
        <v>0</v>
      </c>
    </row>
    <row r="419" spans="14:18" ht="12.75">
      <c r="N419" s="12">
        <v>0.79</v>
      </c>
      <c r="O419" s="12">
        <f t="shared" si="24"/>
        <v>0.578</v>
      </c>
      <c r="P419" s="14" t="str">
        <f t="shared" si="25"/>
        <v>0.578</v>
      </c>
      <c r="Q419" s="6">
        <f t="shared" si="26"/>
        <v>8.300721996554492</v>
      </c>
      <c r="R419" s="6">
        <f t="shared" si="27"/>
        <v>0</v>
      </c>
    </row>
    <row r="420" spans="14:18" ht="12.75">
      <c r="N420" s="12">
        <v>0.8</v>
      </c>
      <c r="O420" s="12">
        <f t="shared" si="24"/>
        <v>0.578</v>
      </c>
      <c r="P420" s="14" t="str">
        <f t="shared" si="25"/>
        <v>0.578</v>
      </c>
      <c r="Q420" s="6">
        <f t="shared" si="26"/>
        <v>8.234992876122298</v>
      </c>
      <c r="R420" s="6">
        <f t="shared" si="27"/>
        <v>0</v>
      </c>
    </row>
    <row r="421" spans="14:18" ht="12.75">
      <c r="N421" s="12">
        <v>0.81</v>
      </c>
      <c r="O421" s="12">
        <f t="shared" si="24"/>
        <v>0.578</v>
      </c>
      <c r="P421" s="14" t="str">
        <f t="shared" si="25"/>
        <v>0.578</v>
      </c>
      <c r="Q421" s="6">
        <f t="shared" si="26"/>
        <v>8.168967292993129</v>
      </c>
      <c r="R421" s="6">
        <f t="shared" si="27"/>
        <v>0</v>
      </c>
    </row>
    <row r="422" spans="14:18" ht="12.75">
      <c r="N422" s="12">
        <v>0.82</v>
      </c>
      <c r="O422" s="12">
        <f t="shared" si="24"/>
        <v>0.579</v>
      </c>
      <c r="P422" s="14" t="str">
        <f t="shared" si="25"/>
        <v>0.579</v>
      </c>
      <c r="Q422" s="6">
        <f t="shared" si="26"/>
        <v>8.102660775633458</v>
      </c>
      <c r="R422" s="6">
        <f t="shared" si="27"/>
        <v>0</v>
      </c>
    </row>
    <row r="423" spans="14:18" ht="12.75">
      <c r="N423" s="12">
        <v>0.83</v>
      </c>
      <c r="O423" s="12">
        <f t="shared" si="24"/>
        <v>0.579</v>
      </c>
      <c r="P423" s="14" t="str">
        <f t="shared" si="25"/>
        <v>0.579</v>
      </c>
      <c r="Q423" s="6">
        <f t="shared" si="26"/>
        <v>8.036088811175302</v>
      </c>
      <c r="R423" s="6">
        <f t="shared" si="27"/>
        <v>0</v>
      </c>
    </row>
    <row r="424" spans="14:18" ht="12.75">
      <c r="N424" s="12">
        <v>0.84</v>
      </c>
      <c r="O424" s="12">
        <f t="shared" si="24"/>
        <v>0.58</v>
      </c>
      <c r="P424" s="14" t="str">
        <f t="shared" si="25"/>
        <v>0.58</v>
      </c>
      <c r="Q424" s="6">
        <f t="shared" si="26"/>
        <v>7.969266839582515</v>
      </c>
      <c r="R424" s="6">
        <f t="shared" si="27"/>
        <v>0</v>
      </c>
    </row>
    <row r="425" spans="14:18" ht="12.75">
      <c r="N425" s="12">
        <v>0.85</v>
      </c>
      <c r="O425" s="12">
        <f t="shared" si="24"/>
        <v>0.58</v>
      </c>
      <c r="P425" s="14" t="str">
        <f t="shared" si="25"/>
        <v>0.58</v>
      </c>
      <c r="Q425" s="6">
        <f t="shared" si="26"/>
        <v>7.902210247888167</v>
      </c>
      <c r="R425" s="6">
        <f t="shared" si="27"/>
        <v>0</v>
      </c>
    </row>
    <row r="426" spans="14:18" ht="12.75">
      <c r="N426" s="12">
        <v>0.86</v>
      </c>
      <c r="O426" s="12">
        <f t="shared" si="24"/>
        <v>0.58</v>
      </c>
      <c r="P426" s="14" t="str">
        <f t="shared" si="25"/>
        <v>0.58</v>
      </c>
      <c r="Q426" s="6">
        <f t="shared" si="26"/>
        <v>7.834934364505955</v>
      </c>
      <c r="R426" s="6">
        <f t="shared" si="27"/>
        <v>0</v>
      </c>
    </row>
    <row r="427" spans="14:18" ht="12.75">
      <c r="N427" s="12">
        <v>0.87</v>
      </c>
      <c r="O427" s="12">
        <f t="shared" si="24"/>
        <v>0.581</v>
      </c>
      <c r="P427" s="14" t="str">
        <f t="shared" si="25"/>
        <v>0.581</v>
      </c>
      <c r="Q427" s="6">
        <f t="shared" si="26"/>
        <v>7.767454453618344</v>
      </c>
      <c r="R427" s="6">
        <f t="shared" si="27"/>
        <v>0</v>
      </c>
    </row>
    <row r="428" spans="14:18" ht="12.75">
      <c r="N428" s="12">
        <v>0.88</v>
      </c>
      <c r="O428" s="12">
        <f t="shared" si="24"/>
        <v>0.581</v>
      </c>
      <c r="P428" s="14" t="str">
        <f t="shared" si="25"/>
        <v>0.581</v>
      </c>
      <c r="Q428" s="6">
        <f t="shared" si="26"/>
        <v>7.699785709644204</v>
      </c>
      <c r="R428" s="6">
        <f t="shared" si="27"/>
        <v>0</v>
      </c>
    </row>
    <row r="429" spans="14:18" ht="12.75">
      <c r="N429" s="12">
        <v>0.89</v>
      </c>
      <c r="O429" s="12">
        <f t="shared" si="24"/>
        <v>0.581</v>
      </c>
      <c r="P429" s="14" t="str">
        <f t="shared" si="25"/>
        <v>0.581</v>
      </c>
      <c r="Q429" s="6">
        <f t="shared" si="26"/>
        <v>7.631943251788528</v>
      </c>
      <c r="R429" s="6">
        <f t="shared" si="27"/>
        <v>0</v>
      </c>
    </row>
    <row r="430" spans="14:18" ht="12.75">
      <c r="N430" s="12">
        <v>0.9</v>
      </c>
      <c r="O430" s="12">
        <f t="shared" si="24"/>
        <v>0.582</v>
      </c>
      <c r="P430" s="14" t="str">
        <f t="shared" si="25"/>
        <v>0.582</v>
      </c>
      <c r="Q430" s="6">
        <f t="shared" si="26"/>
        <v>7.56394211867682</v>
      </c>
      <c r="R430" s="6">
        <f t="shared" si="27"/>
        <v>0</v>
      </c>
    </row>
    <row r="431" spans="14:18" ht="12.75">
      <c r="N431" s="12">
        <v>0.91</v>
      </c>
      <c r="O431" s="12">
        <f t="shared" si="24"/>
        <v>0.582</v>
      </c>
      <c r="P431" s="14" t="str">
        <f t="shared" si="25"/>
        <v>0.582</v>
      </c>
      <c r="Q431" s="6">
        <f t="shared" si="26"/>
        <v>7.495797263076588</v>
      </c>
      <c r="R431" s="6">
        <f t="shared" si="27"/>
        <v>0</v>
      </c>
    </row>
    <row r="432" spans="14:18" ht="12.75">
      <c r="N432" s="12">
        <v>0.92</v>
      </c>
      <c r="O432" s="12">
        <f t="shared" si="24"/>
        <v>0.582</v>
      </c>
      <c r="P432" s="14" t="str">
        <f t="shared" si="25"/>
        <v>0.582</v>
      </c>
      <c r="Q432" s="6">
        <f t="shared" si="26"/>
        <v>7.4275235467083425</v>
      </c>
      <c r="R432" s="6">
        <f t="shared" si="27"/>
        <v>0</v>
      </c>
    </row>
    <row r="433" spans="14:18" ht="12.75">
      <c r="N433" s="12">
        <v>0.93</v>
      </c>
      <c r="O433" s="12">
        <f t="shared" si="24"/>
        <v>0.583</v>
      </c>
      <c r="P433" s="14" t="str">
        <f t="shared" si="25"/>
        <v>0.583</v>
      </c>
      <c r="Q433" s="6">
        <f t="shared" si="26"/>
        <v>7.359135735148402</v>
      </c>
      <c r="R433" s="6">
        <f t="shared" si="27"/>
        <v>0</v>
      </c>
    </row>
    <row r="434" spans="14:18" ht="12.75">
      <c r="N434" s="12">
        <v>0.94</v>
      </c>
      <c r="O434" s="12">
        <f t="shared" si="24"/>
        <v>0.583</v>
      </c>
      <c r="P434" s="14" t="str">
        <f t="shared" si="25"/>
        <v>0.583</v>
      </c>
      <c r="Q434" s="6">
        <f t="shared" si="26"/>
        <v>7.290648492825725</v>
      </c>
      <c r="R434" s="6">
        <f t="shared" si="27"/>
        <v>0</v>
      </c>
    </row>
    <row r="435" spans="14:18" ht="12.75">
      <c r="N435" s="12">
        <v>0.95</v>
      </c>
      <c r="O435" s="12">
        <f t="shared" si="24"/>
        <v>0.583</v>
      </c>
      <c r="P435" s="14" t="str">
        <f t="shared" si="25"/>
        <v>0.583</v>
      </c>
      <c r="Q435" s="6">
        <f t="shared" si="26"/>
        <v>7.2220763781148785</v>
      </c>
      <c r="R435" s="6">
        <f t="shared" si="27"/>
        <v>0</v>
      </c>
    </row>
    <row r="436" spans="14:18" ht="12.75">
      <c r="N436" s="12">
        <v>0.96</v>
      </c>
      <c r="O436" s="12">
        <f t="shared" si="24"/>
        <v>0.584</v>
      </c>
      <c r="P436" s="14" t="str">
        <f t="shared" si="25"/>
        <v>0.584</v>
      </c>
      <c r="Q436" s="6">
        <f t="shared" si="26"/>
        <v>7.153433838527221</v>
      </c>
      <c r="R436" s="6">
        <f t="shared" si="27"/>
        <v>0</v>
      </c>
    </row>
    <row r="437" spans="14:18" ht="12.75">
      <c r="N437" s="12">
        <v>0.97</v>
      </c>
      <c r="O437" s="12">
        <f t="shared" si="24"/>
        <v>0.584</v>
      </c>
      <c r="P437" s="14" t="str">
        <f t="shared" si="25"/>
        <v>0.584</v>
      </c>
      <c r="Q437" s="6">
        <f t="shared" si="26"/>
        <v>7.0847352060022395</v>
      </c>
      <c r="R437" s="6">
        <f t="shared" si="27"/>
        <v>0</v>
      </c>
    </row>
    <row r="438" spans="14:18" ht="12.75">
      <c r="N438" s="12">
        <v>0.98</v>
      </c>
      <c r="O438" s="12">
        <f t="shared" si="24"/>
        <v>0.584</v>
      </c>
      <c r="P438" s="14" t="str">
        <f t="shared" si="25"/>
        <v>0.584</v>
      </c>
      <c r="Q438" s="6">
        <f t="shared" si="26"/>
        <v>7.0159946923009056</v>
      </c>
      <c r="R438" s="6">
        <f t="shared" si="27"/>
        <v>0</v>
      </c>
    </row>
    <row r="439" spans="14:18" ht="12.75">
      <c r="N439" s="12">
        <v>0.99</v>
      </c>
      <c r="O439" s="12">
        <f t="shared" si="24"/>
        <v>0.585</v>
      </c>
      <c r="P439" s="14" t="str">
        <f t="shared" si="25"/>
        <v>0.585</v>
      </c>
      <c r="Q439" s="6">
        <f t="shared" si="26"/>
        <v>6.947226384502843</v>
      </c>
      <c r="R439" s="6">
        <f t="shared" si="27"/>
        <v>0</v>
      </c>
    </row>
    <row r="440" spans="14:18" ht="12.75">
      <c r="N440" s="12">
        <v>1</v>
      </c>
      <c r="O440" s="12">
        <f t="shared" si="24"/>
        <v>0.585</v>
      </c>
      <c r="P440" s="14" t="str">
        <f t="shared" si="25"/>
        <v>0.585</v>
      </c>
      <c r="Q440" s="6">
        <f t="shared" si="26"/>
        <v>6.878444240608991</v>
      </c>
      <c r="R440" s="6">
        <f t="shared" si="27"/>
        <v>0</v>
      </c>
    </row>
    <row r="441" spans="14:18" ht="12.75">
      <c r="N441" s="12">
        <v>1.01</v>
      </c>
      <c r="O441" s="12">
        <f t="shared" si="24"/>
        <v>0.586</v>
      </c>
      <c r="P441" s="14" t="str">
        <f t="shared" si="25"/>
        <v>0.586</v>
      </c>
      <c r="Q441" s="6">
        <f t="shared" si="26"/>
        <v>6.8096620852513725</v>
      </c>
      <c r="R441" s="6">
        <f t="shared" si="27"/>
        <v>0</v>
      </c>
    </row>
    <row r="442" spans="14:18" ht="12.75">
      <c r="N442" s="12">
        <v>1.02</v>
      </c>
      <c r="O442" s="12">
        <f t="shared" si="24"/>
        <v>0.586</v>
      </c>
      <c r="P442" s="14" t="str">
        <f t="shared" si="25"/>
        <v>0.586</v>
      </c>
      <c r="Q442" s="6">
        <f t="shared" si="26"/>
        <v>6.740893605511463</v>
      </c>
      <c r="R442" s="6">
        <f t="shared" si="27"/>
        <v>0</v>
      </c>
    </row>
    <row r="443" spans="14:18" ht="12.75">
      <c r="N443" s="12">
        <v>1.03</v>
      </c>
      <c r="O443" s="12">
        <f t="shared" si="24"/>
        <v>0.586</v>
      </c>
      <c r="P443" s="14" t="str">
        <f t="shared" si="25"/>
        <v>0.586</v>
      </c>
      <c r="Q443" s="6">
        <f t="shared" si="26"/>
        <v>6.6721523468486055</v>
      </c>
      <c r="R443" s="6">
        <f t="shared" si="27"/>
        <v>0</v>
      </c>
    </row>
    <row r="444" spans="14:18" ht="12.75">
      <c r="N444" s="12">
        <v>1.04</v>
      </c>
      <c r="O444" s="12">
        <f t="shared" si="24"/>
        <v>0.587</v>
      </c>
      <c r="P444" s="14" t="str">
        <f t="shared" si="25"/>
        <v>0.587</v>
      </c>
      <c r="Q444" s="6">
        <f t="shared" si="26"/>
        <v>6.603451709139774</v>
      </c>
      <c r="R444" s="6">
        <f t="shared" si="27"/>
        <v>0</v>
      </c>
    </row>
    <row r="445" spans="14:18" ht="12.75">
      <c r="N445" s="12">
        <v>1.05</v>
      </c>
      <c r="O445" s="12">
        <f t="shared" si="24"/>
        <v>0.587</v>
      </c>
      <c r="P445" s="14" t="str">
        <f t="shared" si="25"/>
        <v>0.587</v>
      </c>
      <c r="Q445" s="6">
        <f t="shared" si="26"/>
        <v>6.5348049428319595</v>
      </c>
      <c r="R445" s="6">
        <f t="shared" si="27"/>
        <v>0</v>
      </c>
    </row>
    <row r="446" spans="14:18" ht="12.75">
      <c r="N446" s="12">
        <v>1.06</v>
      </c>
      <c r="O446" s="12">
        <f t="shared" si="24"/>
        <v>0.587</v>
      </c>
      <c r="P446" s="14" t="str">
        <f t="shared" si="25"/>
        <v>0.587</v>
      </c>
      <c r="Q446" s="6">
        <f t="shared" si="26"/>
        <v>6.466225145208279</v>
      </c>
      <c r="R446" s="6">
        <f t="shared" si="27"/>
        <v>0</v>
      </c>
    </row>
    <row r="447" spans="14:18" ht="12.75">
      <c r="N447" s="12">
        <v>1.07</v>
      </c>
      <c r="O447" s="12">
        <f t="shared" si="24"/>
        <v>0.588</v>
      </c>
      <c r="P447" s="14" t="str">
        <f t="shared" si="25"/>
        <v>0.588</v>
      </c>
      <c r="Q447" s="6">
        <f t="shared" si="26"/>
        <v>6.39772525676891</v>
      </c>
      <c r="R447" s="6">
        <f t="shared" si="27"/>
        <v>0</v>
      </c>
    </row>
    <row r="448" spans="14:18" ht="12.75">
      <c r="N448" s="12">
        <v>1.08</v>
      </c>
      <c r="O448" s="12">
        <f t="shared" si="24"/>
        <v>0.588</v>
      </c>
      <c r="P448" s="14" t="str">
        <f t="shared" si="25"/>
        <v>0.588</v>
      </c>
      <c r="Q448" s="6">
        <f t="shared" si="26"/>
        <v>6.329318057727799</v>
      </c>
      <c r="R448" s="6">
        <f t="shared" si="27"/>
        <v>0</v>
      </c>
    </row>
    <row r="449" spans="14:18" ht="12.75">
      <c r="N449" s="12">
        <v>1.09</v>
      </c>
      <c r="O449" s="12">
        <f t="shared" si="24"/>
        <v>0.588</v>
      </c>
      <c r="P449" s="14" t="str">
        <f t="shared" si="25"/>
        <v>0.588</v>
      </c>
      <c r="Q449" s="6">
        <f t="shared" si="26"/>
        <v>6.261016164626015</v>
      </c>
      <c r="R449" s="6">
        <f t="shared" si="27"/>
        <v>0</v>
      </c>
    </row>
    <row r="450" spans="14:18" ht="12.75">
      <c r="N450" s="12">
        <v>1.1</v>
      </c>
      <c r="O450" s="12">
        <f t="shared" si="24"/>
        <v>0.589</v>
      </c>
      <c r="P450" s="14" t="str">
        <f t="shared" si="25"/>
        <v>0.589</v>
      </c>
      <c r="Q450" s="6">
        <f t="shared" si="26"/>
        <v>6.192832027062539</v>
      </c>
      <c r="R450" s="6">
        <f t="shared" si="27"/>
        <v>0</v>
      </c>
    </row>
    <row r="451" spans="14:18" ht="12.75">
      <c r="N451" s="12">
        <v>1.11</v>
      </c>
      <c r="O451" s="12">
        <f t="shared" si="24"/>
        <v>0.589</v>
      </c>
      <c r="P451" s="14" t="str">
        <f t="shared" si="25"/>
        <v>0.589</v>
      </c>
      <c r="Q451" s="6">
        <f t="shared" si="26"/>
        <v>6.124777924543178</v>
      </c>
      <c r="R451" s="6">
        <f t="shared" si="27"/>
        <v>0</v>
      </c>
    </row>
    <row r="452" spans="14:18" ht="12.75">
      <c r="N452" s="12">
        <v>1.12</v>
      </c>
      <c r="O452" s="12">
        <f t="shared" si="24"/>
        <v>0.589</v>
      </c>
      <c r="P452" s="14" t="str">
        <f t="shared" si="25"/>
        <v>0.589</v>
      </c>
      <c r="Q452" s="6">
        <f t="shared" si="26"/>
        <v>6.056865963448233</v>
      </c>
      <c r="R452" s="6">
        <f t="shared" si="27"/>
        <v>0</v>
      </c>
    </row>
    <row r="453" spans="14:18" ht="12.75">
      <c r="N453" s="12">
        <v>1.13</v>
      </c>
      <c r="O453" s="12">
        <f t="shared" si="24"/>
        <v>0.59</v>
      </c>
      <c r="P453" s="14" t="str">
        <f t="shared" si="25"/>
        <v>0.59</v>
      </c>
      <c r="Q453" s="6">
        <f t="shared" si="26"/>
        <v>5.989108074119399</v>
      </c>
      <c r="R453" s="6">
        <f t="shared" si="27"/>
        <v>0</v>
      </c>
    </row>
    <row r="454" spans="14:18" ht="12.75">
      <c r="N454" s="12">
        <v>1.14</v>
      </c>
      <c r="O454" s="12">
        <f t="shared" si="24"/>
        <v>0.59</v>
      </c>
      <c r="P454" s="14" t="str">
        <f t="shared" si="25"/>
        <v>0.59</v>
      </c>
      <c r="Q454" s="6">
        <f t="shared" si="26"/>
        <v>5.921516008066347</v>
      </c>
      <c r="R454" s="6">
        <f t="shared" si="27"/>
        <v>0</v>
      </c>
    </row>
    <row r="455" spans="14:18" ht="12.75">
      <c r="N455" s="12">
        <v>1.15</v>
      </c>
      <c r="O455" s="12">
        <f t="shared" si="24"/>
        <v>0.59</v>
      </c>
      <c r="P455" s="14" t="str">
        <f t="shared" si="25"/>
        <v>0.59</v>
      </c>
      <c r="Q455" s="6">
        <f t="shared" si="26"/>
        <v>5.854101335293349</v>
      </c>
      <c r="R455" s="6">
        <f t="shared" si="27"/>
        <v>0</v>
      </c>
    </row>
    <row r="456" spans="14:18" ht="12.75">
      <c r="N456" s="12">
        <v>1.16</v>
      </c>
      <c r="O456" s="12">
        <f t="shared" si="24"/>
        <v>0.591</v>
      </c>
      <c r="P456" s="14" t="str">
        <f t="shared" si="25"/>
        <v>0.591</v>
      </c>
      <c r="Q456" s="6">
        <f t="shared" si="26"/>
        <v>5.7868754417461385</v>
      </c>
      <c r="R456" s="6">
        <f t="shared" si="27"/>
        <v>0</v>
      </c>
    </row>
    <row r="457" spans="14:18" ht="12.75">
      <c r="N457" s="12">
        <v>1.17</v>
      </c>
      <c r="O457" s="12">
        <f t="shared" si="24"/>
        <v>0.591</v>
      </c>
      <c r="P457" s="14" t="str">
        <f t="shared" si="25"/>
        <v>0.591</v>
      </c>
      <c r="Q457" s="6">
        <f t="shared" si="26"/>
        <v>5.719849526879243</v>
      </c>
      <c r="R457" s="6">
        <f t="shared" si="27"/>
        <v>0</v>
      </c>
    </row>
    <row r="458" spans="14:18" ht="12.75">
      <c r="N458" s="12">
        <v>1.18</v>
      </c>
      <c r="O458" s="12">
        <f t="shared" si="24"/>
        <v>0.592</v>
      </c>
      <c r="P458" s="14" t="str">
        <f t="shared" si="25"/>
        <v>0.592</v>
      </c>
      <c r="Q458" s="6">
        <f t="shared" si="26"/>
        <v>5.653034601343801</v>
      </c>
      <c r="R458" s="6">
        <f t="shared" si="27"/>
        <v>0</v>
      </c>
    </row>
    <row r="459" spans="14:18" ht="12.75">
      <c r="N459" s="12">
        <v>1.19</v>
      </c>
      <c r="O459" s="12">
        <f t="shared" si="24"/>
        <v>0.592</v>
      </c>
      <c r="P459" s="14" t="str">
        <f t="shared" si="25"/>
        <v>0.592</v>
      </c>
      <c r="Q459" s="6">
        <f t="shared" si="26"/>
        <v>5.586441484795925</v>
      </c>
      <c r="R459" s="6">
        <f t="shared" si="27"/>
        <v>0</v>
      </c>
    </row>
    <row r="460" spans="14:18" ht="12.75">
      <c r="N460" s="12">
        <v>1.2</v>
      </c>
      <c r="O460" s="12">
        <f t="shared" si="24"/>
        <v>0.592</v>
      </c>
      <c r="P460" s="14" t="str">
        <f t="shared" si="25"/>
        <v>0.592</v>
      </c>
      <c r="Q460" s="6">
        <f t="shared" si="26"/>
        <v>5.520080803825461</v>
      </c>
      <c r="R460" s="6">
        <f t="shared" si="27"/>
        <v>0</v>
      </c>
    </row>
    <row r="461" spans="14:18" ht="12.75">
      <c r="N461" s="12">
        <v>1.21</v>
      </c>
      <c r="O461" s="12">
        <f t="shared" si="24"/>
        <v>0.593</v>
      </c>
      <c r="P461" s="14" t="str">
        <f t="shared" si="25"/>
        <v>0.593</v>
      </c>
      <c r="Q461" s="6">
        <f t="shared" si="26"/>
        <v>5.453962990005019</v>
      </c>
      <c r="R461" s="6">
        <f t="shared" si="27"/>
        <v>0</v>
      </c>
    </row>
    <row r="462" spans="14:18" ht="12.75">
      <c r="N462" s="12">
        <v>1.22</v>
      </c>
      <c r="O462" s="12">
        <f t="shared" si="24"/>
        <v>0.593</v>
      </c>
      <c r="P462" s="14" t="str">
        <f t="shared" si="25"/>
        <v>0.593</v>
      </c>
      <c r="Q462" s="6">
        <f t="shared" si="26"/>
        <v>5.388098278058989</v>
      </c>
      <c r="R462" s="6">
        <f t="shared" si="27"/>
        <v>0</v>
      </c>
    </row>
    <row r="463" spans="14:18" ht="12.75">
      <c r="N463" s="12">
        <v>1.23</v>
      </c>
      <c r="O463" s="12">
        <f t="shared" si="24"/>
        <v>0.593</v>
      </c>
      <c r="P463" s="14" t="str">
        <f t="shared" si="25"/>
        <v>0.593</v>
      </c>
      <c r="Q463" s="6">
        <f t="shared" si="26"/>
        <v>5.322496704152242</v>
      </c>
      <c r="R463" s="6">
        <f t="shared" si="27"/>
        <v>0</v>
      </c>
    </row>
    <row r="464" spans="14:18" ht="12.75">
      <c r="N464" s="12">
        <v>1.24</v>
      </c>
      <c r="O464" s="12">
        <f t="shared" si="24"/>
        <v>0.594</v>
      </c>
      <c r="P464" s="14" t="str">
        <f t="shared" si="25"/>
        <v>0.594</v>
      </c>
      <c r="Q464" s="6">
        <f t="shared" si="26"/>
        <v>5.257168104298065</v>
      </c>
      <c r="R464" s="6">
        <f t="shared" si="27"/>
        <v>0</v>
      </c>
    </row>
    <row r="465" spans="14:18" ht="12.75">
      <c r="N465" s="12">
        <v>1.25</v>
      </c>
      <c r="O465" s="12">
        <f t="shared" si="24"/>
        <v>0.594</v>
      </c>
      <c r="P465" s="14" t="str">
        <f t="shared" si="25"/>
        <v>0.594</v>
      </c>
      <c r="Q465" s="6">
        <f t="shared" si="26"/>
        <v>5.192122112884872</v>
      </c>
      <c r="R465" s="6">
        <f t="shared" si="27"/>
        <v>0</v>
      </c>
    </row>
    <row r="466" spans="14:18" ht="12.75">
      <c r="N466" s="12">
        <v>1.26</v>
      </c>
      <c r="O466" s="12">
        <f t="shared" si="24"/>
        <v>0.594</v>
      </c>
      <c r="P466" s="14" t="str">
        <f t="shared" si="25"/>
        <v>0.594</v>
      </c>
      <c r="Q466" s="6">
        <f t="shared" si="26"/>
        <v>5.127368161321102</v>
      </c>
      <c r="R466" s="6">
        <f t="shared" si="27"/>
        <v>0</v>
      </c>
    </row>
    <row r="467" spans="14:18" ht="12.75">
      <c r="N467" s="12">
        <v>1.27</v>
      </c>
      <c r="O467" s="12">
        <f t="shared" si="24"/>
        <v>0.595</v>
      </c>
      <c r="P467" s="14" t="str">
        <f t="shared" si="25"/>
        <v>0.595</v>
      </c>
      <c r="Q467" s="6">
        <f t="shared" si="26"/>
        <v>5.062915476797684</v>
      </c>
      <c r="R467" s="6">
        <f t="shared" si="27"/>
        <v>0</v>
      </c>
    </row>
    <row r="468" spans="14:18" ht="12.75">
      <c r="N468" s="12">
        <v>1.28</v>
      </c>
      <c r="O468" s="12">
        <f t="shared" si="24"/>
        <v>0.595</v>
      </c>
      <c r="P468" s="14" t="str">
        <f t="shared" si="25"/>
        <v>0.595</v>
      </c>
      <c r="Q468" s="6">
        <f t="shared" si="26"/>
        <v>4.998773081167319</v>
      </c>
      <c r="R468" s="6">
        <f t="shared" si="27"/>
        <v>0</v>
      </c>
    </row>
    <row r="469" spans="14:18" ht="12.75">
      <c r="N469" s="12">
        <v>1.29</v>
      </c>
      <c r="O469" s="12">
        <f aca="true" t="shared" si="28" ref="O469:O532">ROUND($C$7+N469*$C$9,3)</f>
        <v>0.595</v>
      </c>
      <c r="P469" s="14" t="str">
        <f aca="true" t="shared" si="29" ref="P469:P532">CONCATENATE(O469)</f>
        <v>0.595</v>
      </c>
      <c r="Q469" s="6">
        <f aca="true" t="shared" si="30" ref="Q469:Q532">IF(OR(O469&lt;$E$6,O469&gt;$G$6),0,(EXP(-0.5*N469^2))/($C$9*SQRT(2*PI())))</f>
        <v>4.9349497899398225</v>
      </c>
      <c r="R469" s="6">
        <f aca="true" t="shared" si="31" ref="R469:R532">IF(AND(O469&gt;=$E$6,O469&lt;=$G$6),0,(EXP(-0.5*N469^2))/($C$9*SQRT(2*PI())))</f>
        <v>0</v>
      </c>
    </row>
    <row r="470" spans="14:18" ht="12.75">
      <c r="N470" s="12">
        <v>1.3</v>
      </c>
      <c r="O470" s="12">
        <f t="shared" si="28"/>
        <v>0.596</v>
      </c>
      <c r="P470" s="14" t="str">
        <f t="shared" si="29"/>
        <v>0.596</v>
      </c>
      <c r="Q470" s="6">
        <f t="shared" si="30"/>
        <v>4.871454211392653</v>
      </c>
      <c r="R470" s="6">
        <f t="shared" si="31"/>
        <v>0</v>
      </c>
    </row>
    <row r="471" spans="14:18" ht="12.75">
      <c r="N471" s="12">
        <v>1.31</v>
      </c>
      <c r="O471" s="12">
        <f t="shared" si="28"/>
        <v>0.596</v>
      </c>
      <c r="P471" s="14" t="str">
        <f t="shared" si="29"/>
        <v>0.596</v>
      </c>
      <c r="Q471" s="6">
        <f t="shared" si="30"/>
        <v>4.8082947457956955</v>
      </c>
      <c r="R471" s="6">
        <f t="shared" si="31"/>
        <v>0</v>
      </c>
    </row>
    <row r="472" spans="14:18" ht="12.75">
      <c r="N472" s="12">
        <v>1.32</v>
      </c>
      <c r="O472" s="12">
        <f t="shared" si="28"/>
        <v>0.596</v>
      </c>
      <c r="P472" s="14" t="str">
        <f t="shared" si="29"/>
        <v>0.596</v>
      </c>
      <c r="Q472" s="6">
        <f t="shared" si="30"/>
        <v>4.745479584749311</v>
      </c>
      <c r="R472" s="6">
        <f t="shared" si="31"/>
        <v>0</v>
      </c>
    </row>
    <row r="473" spans="14:18" ht="12.75">
      <c r="N473" s="12">
        <v>1.33</v>
      </c>
      <c r="O473" s="12">
        <f t="shared" si="28"/>
        <v>0.597</v>
      </c>
      <c r="P473" s="14" t="str">
        <f t="shared" si="29"/>
        <v>0.597</v>
      </c>
      <c r="Q473" s="6">
        <f t="shared" si="30"/>
        <v>4.683016710634579</v>
      </c>
      <c r="R473" s="6">
        <f t="shared" si="31"/>
        <v>0</v>
      </c>
    </row>
    <row r="474" spans="14:18" ht="12.75">
      <c r="N474" s="12">
        <v>1.34</v>
      </c>
      <c r="O474" s="12">
        <f t="shared" si="28"/>
        <v>0.597</v>
      </c>
      <c r="P474" s="14" t="str">
        <f t="shared" si="29"/>
        <v>0.597</v>
      </c>
      <c r="Q474" s="6">
        <f t="shared" si="30"/>
        <v>4.620913896174626</v>
      </c>
      <c r="R474" s="6">
        <f t="shared" si="31"/>
        <v>0</v>
      </c>
    </row>
    <row r="475" spans="14:18" ht="12.75">
      <c r="N475" s="12">
        <v>1.35</v>
      </c>
      <c r="O475" s="12">
        <f t="shared" si="28"/>
        <v>0.597</v>
      </c>
      <c r="P475" s="14" t="str">
        <f t="shared" si="29"/>
        <v>0.597</v>
      </c>
      <c r="Q475" s="6">
        <f t="shared" si="30"/>
        <v>4.5591787041058165</v>
      </c>
      <c r="R475" s="6">
        <f t="shared" si="31"/>
        <v>0</v>
      </c>
    </row>
    <row r="476" spans="14:18" ht="12.75">
      <c r="N476" s="12">
        <v>1.36</v>
      </c>
      <c r="O476" s="12">
        <f t="shared" si="28"/>
        <v>0.598</v>
      </c>
      <c r="P476" s="14" t="str">
        <f t="shared" si="29"/>
        <v>0.598</v>
      </c>
      <c r="Q476" s="6">
        <f t="shared" si="30"/>
        <v>4.497818486957594</v>
      </c>
      <c r="R476" s="6">
        <f t="shared" si="31"/>
        <v>0</v>
      </c>
    </row>
    <row r="477" spans="14:18" ht="12.75">
      <c r="N477" s="12">
        <v>1.37</v>
      </c>
      <c r="O477" s="12">
        <f t="shared" si="28"/>
        <v>0.598</v>
      </c>
      <c r="P477" s="14" t="str">
        <f t="shared" si="29"/>
        <v>0.598</v>
      </c>
      <c r="Q477" s="6">
        <f t="shared" si="30"/>
        <v>4.436840386939642</v>
      </c>
      <c r="R477" s="6">
        <f t="shared" si="31"/>
        <v>0</v>
      </c>
    </row>
    <row r="478" spans="14:18" ht="12.75">
      <c r="N478" s="12">
        <v>1.38</v>
      </c>
      <c r="O478" s="12">
        <f t="shared" si="28"/>
        <v>0.599</v>
      </c>
      <c r="P478" s="14" t="str">
        <f t="shared" si="29"/>
        <v>0.599</v>
      </c>
      <c r="Q478" s="6">
        <f t="shared" si="30"/>
        <v>4.3762513359349935</v>
      </c>
      <c r="R478" s="6">
        <f t="shared" si="31"/>
        <v>0</v>
      </c>
    </row>
    <row r="479" spans="14:18" ht="12.75">
      <c r="N479" s="12">
        <v>1.39</v>
      </c>
      <c r="O479" s="12">
        <f t="shared" si="28"/>
        <v>0.599</v>
      </c>
      <c r="P479" s="14" t="str">
        <f t="shared" si="29"/>
        <v>0.599</v>
      </c>
      <c r="Q479" s="6">
        <f t="shared" si="30"/>
        <v>4.31605805559768</v>
      </c>
      <c r="R479" s="6">
        <f t="shared" si="31"/>
        <v>0</v>
      </c>
    </row>
    <row r="480" spans="14:18" ht="12.75">
      <c r="N480" s="12">
        <v>1.4</v>
      </c>
      <c r="O480" s="12">
        <f t="shared" si="28"/>
        <v>0.599</v>
      </c>
      <c r="P480" s="14" t="str">
        <f t="shared" si="29"/>
        <v>0.599</v>
      </c>
      <c r="Q480" s="6">
        <f t="shared" si="30"/>
        <v>4.256267057553448</v>
      </c>
      <c r="R480" s="6">
        <f t="shared" si="31"/>
        <v>0</v>
      </c>
    </row>
    <row r="481" spans="14:18" ht="12.75">
      <c r="N481" s="12">
        <v>1.41</v>
      </c>
      <c r="O481" s="12">
        <f t="shared" si="28"/>
        <v>0.6</v>
      </c>
      <c r="P481" s="14" t="str">
        <f t="shared" si="29"/>
        <v>0.6</v>
      </c>
      <c r="Q481" s="6">
        <f t="shared" si="30"/>
        <v>4.196884643701993</v>
      </c>
      <c r="R481" s="6">
        <f t="shared" si="31"/>
        <v>0</v>
      </c>
    </row>
    <row r="482" spans="14:18" ht="12.75">
      <c r="N482" s="12">
        <v>1.42</v>
      </c>
      <c r="O482" s="12">
        <f t="shared" si="28"/>
        <v>0.6</v>
      </c>
      <c r="P482" s="14" t="str">
        <f t="shared" si="29"/>
        <v>0.6</v>
      </c>
      <c r="Q482" s="6">
        <f t="shared" si="30"/>
        <v>4.137916906619165</v>
      </c>
      <c r="R482" s="6">
        <f t="shared" si="31"/>
        <v>0</v>
      </c>
    </row>
    <row r="483" spans="14:18" ht="12.75">
      <c r="N483" s="12">
        <v>1.43</v>
      </c>
      <c r="O483" s="12">
        <f t="shared" si="28"/>
        <v>0.6</v>
      </c>
      <c r="P483" s="14" t="str">
        <f t="shared" si="29"/>
        <v>0.6</v>
      </c>
      <c r="Q483" s="6">
        <f t="shared" si="30"/>
        <v>4.079369730057495</v>
      </c>
      <c r="R483" s="6">
        <f t="shared" si="31"/>
        <v>0</v>
      </c>
    </row>
    <row r="484" spans="14:18" ht="12.75">
      <c r="N484" s="12">
        <v>1.44</v>
      </c>
      <c r="O484" s="12">
        <f t="shared" si="28"/>
        <v>0.601</v>
      </c>
      <c r="P484" s="14" t="str">
        <f t="shared" si="29"/>
        <v>0.601</v>
      </c>
      <c r="Q484" s="6">
        <f t="shared" si="30"/>
        <v>4.021248789543383</v>
      </c>
      <c r="R484" s="6">
        <f t="shared" si="31"/>
        <v>0</v>
      </c>
    </row>
    <row r="485" spans="14:18" ht="12.75">
      <c r="N485" s="12">
        <v>1.45</v>
      </c>
      <c r="O485" s="12">
        <f t="shared" si="28"/>
        <v>0.601</v>
      </c>
      <c r="P485" s="14" t="str">
        <f t="shared" si="29"/>
        <v>0.601</v>
      </c>
      <c r="Q485" s="6">
        <f t="shared" si="30"/>
        <v>3.963559553069247</v>
      </c>
      <c r="R485" s="6">
        <f t="shared" si="31"/>
        <v>0</v>
      </c>
    </row>
    <row r="486" spans="14:18" ht="12.75">
      <c r="N486" s="12">
        <v>1.46</v>
      </c>
      <c r="O486" s="12">
        <f t="shared" si="28"/>
        <v>0.601</v>
      </c>
      <c r="P486" s="14" t="str">
        <f t="shared" si="29"/>
        <v>0.601</v>
      </c>
      <c r="Q486" s="6">
        <f t="shared" si="30"/>
        <v>3.9063072818788482</v>
      </c>
      <c r="R486" s="6">
        <f t="shared" si="31"/>
        <v>0</v>
      </c>
    </row>
    <row r="487" spans="14:18" ht="12.75">
      <c r="N487" s="12">
        <v>1.47</v>
      </c>
      <c r="O487" s="12">
        <f t="shared" si="28"/>
        <v>0.602</v>
      </c>
      <c r="P487" s="14" t="str">
        <f t="shared" si="29"/>
        <v>0.602</v>
      </c>
      <c r="Q487" s="6">
        <f t="shared" si="30"/>
        <v>3.849497031344022</v>
      </c>
      <c r="R487" s="6">
        <f t="shared" si="31"/>
        <v>0</v>
      </c>
    </row>
    <row r="488" spans="14:18" ht="12.75">
      <c r="N488" s="12">
        <v>1.48</v>
      </c>
      <c r="O488" s="12">
        <f t="shared" si="28"/>
        <v>0.602</v>
      </c>
      <c r="P488" s="14" t="str">
        <f t="shared" si="29"/>
        <v>0.602</v>
      </c>
      <c r="Q488" s="6">
        <f t="shared" si="30"/>
        <v>3.793133651930975</v>
      </c>
      <c r="R488" s="6">
        <f t="shared" si="31"/>
        <v>0</v>
      </c>
    </row>
    <row r="489" spans="14:18" ht="12.75">
      <c r="N489" s="12">
        <v>1.49</v>
      </c>
      <c r="O489" s="12">
        <f t="shared" si="28"/>
        <v>0.602</v>
      </c>
      <c r="P489" s="14" t="str">
        <f t="shared" si="29"/>
        <v>0.602</v>
      </c>
      <c r="Q489" s="6">
        <f t="shared" si="30"/>
        <v>3.737221790254266</v>
      </c>
      <c r="R489" s="6">
        <f t="shared" si="31"/>
        <v>0</v>
      </c>
    </row>
    <row r="490" spans="14:18" ht="12.75">
      <c r="N490" s="12">
        <v>1.5</v>
      </c>
      <c r="O490" s="12">
        <f t="shared" si="28"/>
        <v>0.603</v>
      </c>
      <c r="P490" s="14" t="str">
        <f t="shared" si="29"/>
        <v>0.603</v>
      </c>
      <c r="Q490" s="6">
        <f t="shared" si="30"/>
        <v>3.68176589021659</v>
      </c>
      <c r="R490" s="6">
        <f t="shared" si="31"/>
        <v>0</v>
      </c>
    </row>
    <row r="491" spans="14:18" ht="12.75">
      <c r="N491" s="12">
        <v>1.51</v>
      </c>
      <c r="O491" s="12">
        <f t="shared" si="28"/>
        <v>0.603</v>
      </c>
      <c r="P491" s="14" t="str">
        <f t="shared" si="29"/>
        <v>0.603</v>
      </c>
      <c r="Q491" s="6">
        <f t="shared" si="30"/>
        <v>3.6267701942324115</v>
      </c>
      <c r="R491" s="6">
        <f t="shared" si="31"/>
        <v>0</v>
      </c>
    </row>
    <row r="492" spans="14:18" ht="12.75">
      <c r="N492" s="12">
        <v>1.52</v>
      </c>
      <c r="O492" s="12">
        <f t="shared" si="28"/>
        <v>0.603</v>
      </c>
      <c r="P492" s="14" t="str">
        <f t="shared" si="29"/>
        <v>0.603</v>
      </c>
      <c r="Q492" s="6">
        <f t="shared" si="30"/>
        <v>3.572238744533492</v>
      </c>
      <c r="R492" s="6">
        <f t="shared" si="31"/>
        <v>0</v>
      </c>
    </row>
    <row r="493" spans="14:18" ht="12.75">
      <c r="N493" s="12">
        <v>1.53</v>
      </c>
      <c r="O493" s="12">
        <f t="shared" si="28"/>
        <v>0.604</v>
      </c>
      <c r="P493" s="14" t="str">
        <f t="shared" si="29"/>
        <v>0.604</v>
      </c>
      <c r="Q493" s="6">
        <f t="shared" si="30"/>
        <v>3.518175384554316</v>
      </c>
      <c r="R493" s="6">
        <f t="shared" si="31"/>
        <v>0</v>
      </c>
    </row>
    <row r="494" spans="14:18" ht="12.75">
      <c r="N494" s="12">
        <v>1.54</v>
      </c>
      <c r="O494" s="12">
        <f t="shared" si="28"/>
        <v>0.604</v>
      </c>
      <c r="P494" s="14" t="str">
        <f t="shared" si="29"/>
        <v>0.604</v>
      </c>
      <c r="Q494" s="6">
        <f t="shared" si="30"/>
        <v>3.4645837603954</v>
      </c>
      <c r="R494" s="6">
        <f t="shared" si="31"/>
        <v>0</v>
      </c>
    </row>
    <row r="495" spans="14:18" ht="12.75">
      <c r="N495" s="12">
        <v>1.55</v>
      </c>
      <c r="O495" s="12">
        <f t="shared" si="28"/>
        <v>0.605</v>
      </c>
      <c r="P495" s="14" t="str">
        <f t="shared" si="29"/>
        <v>0.605</v>
      </c>
      <c r="Q495" s="6">
        <f t="shared" si="30"/>
        <v>3.411467322362437</v>
      </c>
      <c r="R495" s="6">
        <f t="shared" si="31"/>
        <v>0</v>
      </c>
    </row>
    <row r="496" spans="14:18" ht="12.75">
      <c r="N496" s="12">
        <v>1.56</v>
      </c>
      <c r="O496" s="12">
        <f t="shared" si="28"/>
        <v>0.605</v>
      </c>
      <c r="P496" s="14" t="str">
        <f t="shared" si="29"/>
        <v>0.605</v>
      </c>
      <c r="Q496" s="6">
        <f t="shared" si="30"/>
        <v>3.358829326579223</v>
      </c>
      <c r="R496" s="6">
        <f t="shared" si="31"/>
        <v>0</v>
      </c>
    </row>
    <row r="497" spans="14:18" ht="12.75">
      <c r="N497" s="12">
        <v>1.57</v>
      </c>
      <c r="O497" s="12">
        <f t="shared" si="28"/>
        <v>0.605</v>
      </c>
      <c r="P497" s="14" t="str">
        <f t="shared" si="29"/>
        <v>0.605</v>
      </c>
      <c r="Q497" s="6">
        <f t="shared" si="30"/>
        <v>3.3066728366722598</v>
      </c>
      <c r="R497" s="6">
        <f t="shared" si="31"/>
        <v>0</v>
      </c>
    </row>
    <row r="498" spans="14:18" ht="12.75">
      <c r="N498" s="12">
        <v>1.58</v>
      </c>
      <c r="O498" s="12">
        <f t="shared" si="28"/>
        <v>0.606</v>
      </c>
      <c r="P498" s="14" t="str">
        <f t="shared" si="29"/>
        <v>0.606</v>
      </c>
      <c r="Q498" s="6">
        <f t="shared" si="30"/>
        <v>3.2550007255249622</v>
      </c>
      <c r="R498" s="6">
        <f t="shared" si="31"/>
        <v>0</v>
      </c>
    </row>
    <row r="499" spans="14:18" ht="12.75">
      <c r="N499" s="12">
        <v>1.59</v>
      </c>
      <c r="O499" s="12">
        <f t="shared" si="28"/>
        <v>0.606</v>
      </c>
      <c r="P499" s="14" t="str">
        <f t="shared" si="29"/>
        <v>0.606</v>
      </c>
      <c r="Q499" s="6">
        <f t="shared" si="30"/>
        <v>3.2038156770993313</v>
      </c>
      <c r="R499" s="6">
        <f t="shared" si="31"/>
        <v>0</v>
      </c>
    </row>
    <row r="500" spans="14:18" ht="12.75">
      <c r="N500" s="12">
        <v>1.6</v>
      </c>
      <c r="O500" s="12">
        <f t="shared" si="28"/>
        <v>0.606</v>
      </c>
      <c r="P500" s="14" t="str">
        <f t="shared" si="29"/>
        <v>0.606</v>
      </c>
      <c r="Q500" s="6">
        <f t="shared" si="30"/>
        <v>3.153120188322955</v>
      </c>
      <c r="R500" s="6">
        <f t="shared" si="31"/>
        <v>0</v>
      </c>
    </row>
    <row r="501" spans="14:18" ht="12.75">
      <c r="N501" s="12">
        <v>1.61</v>
      </c>
      <c r="O501" s="12">
        <f t="shared" si="28"/>
        <v>0.607</v>
      </c>
      <c r="P501" s="14" t="str">
        <f t="shared" si="29"/>
        <v>0.607</v>
      </c>
      <c r="Q501" s="6">
        <f t="shared" si="30"/>
        <v>3.102916571039223</v>
      </c>
      <c r="R501" s="6">
        <f t="shared" si="31"/>
        <v>0</v>
      </c>
    </row>
    <row r="502" spans="14:18" ht="12.75">
      <c r="N502" s="12">
        <v>1.62</v>
      </c>
      <c r="O502" s="12">
        <f t="shared" si="28"/>
        <v>0.607</v>
      </c>
      <c r="P502" s="14" t="str">
        <f t="shared" si="29"/>
        <v>0.607</v>
      </c>
      <c r="Q502" s="6">
        <f t="shared" si="30"/>
        <v>3.0532069540185662</v>
      </c>
      <c r="R502" s="6">
        <f t="shared" si="31"/>
        <v>0</v>
      </c>
    </row>
    <row r="503" spans="14:18" ht="12.75">
      <c r="N503" s="12">
        <v>1.63</v>
      </c>
      <c r="O503" s="12">
        <f t="shared" si="28"/>
        <v>0.607</v>
      </c>
      <c r="P503" s="14" t="str">
        <f t="shared" si="29"/>
        <v>0.607</v>
      </c>
      <c r="Q503" s="6">
        <f t="shared" si="30"/>
        <v>3.0039932850285824</v>
      </c>
      <c r="R503" s="6">
        <f t="shared" si="31"/>
        <v>0</v>
      </c>
    </row>
    <row r="504" spans="14:18" ht="12.75">
      <c r="N504" s="12">
        <v>1.64</v>
      </c>
      <c r="O504" s="12">
        <f t="shared" si="28"/>
        <v>0.608</v>
      </c>
      <c r="P504" s="14" t="str">
        <f t="shared" si="29"/>
        <v>0.608</v>
      </c>
      <c r="Q504" s="6">
        <f t="shared" si="30"/>
        <v>2.955277332960859</v>
      </c>
      <c r="R504" s="6">
        <f t="shared" si="31"/>
        <v>0</v>
      </c>
    </row>
    <row r="505" spans="14:18" ht="12.75">
      <c r="N505" s="12">
        <v>1.65</v>
      </c>
      <c r="O505" s="12">
        <f t="shared" si="28"/>
        <v>0.608</v>
      </c>
      <c r="P505" s="14" t="str">
        <f t="shared" si="29"/>
        <v>0.608</v>
      </c>
      <c r="Q505" s="6">
        <f t="shared" si="30"/>
        <v>2.907060690012344</v>
      </c>
      <c r="R505" s="6">
        <f t="shared" si="31"/>
        <v>0</v>
      </c>
    </row>
    <row r="506" spans="14:18" ht="12.75">
      <c r="N506" s="12">
        <v>1.66</v>
      </c>
      <c r="O506" s="12">
        <f t="shared" si="28"/>
        <v>0.608</v>
      </c>
      <c r="P506" s="14" t="str">
        <f t="shared" si="29"/>
        <v>0.608</v>
      </c>
      <c r="Q506" s="6">
        <f t="shared" si="30"/>
        <v>2.859344773919065</v>
      </c>
      <c r="R506" s="6">
        <f t="shared" si="31"/>
        <v>0</v>
      </c>
    </row>
    <row r="507" spans="14:18" ht="12.75">
      <c r="N507" s="12">
        <v>1.67</v>
      </c>
      <c r="O507" s="12">
        <f t="shared" si="28"/>
        <v>0.609</v>
      </c>
      <c r="P507" s="14" t="str">
        <f t="shared" si="29"/>
        <v>0.609</v>
      </c>
      <c r="Q507" s="6">
        <f t="shared" si="30"/>
        <v>2.812130830240026</v>
      </c>
      <c r="R507" s="6">
        <f t="shared" si="31"/>
        <v>0</v>
      </c>
    </row>
    <row r="508" spans="14:18" ht="12.75">
      <c r="N508" s="12">
        <v>1.68</v>
      </c>
      <c r="O508" s="12">
        <f t="shared" si="28"/>
        <v>0.609</v>
      </c>
      <c r="P508" s="14" t="str">
        <f t="shared" si="29"/>
        <v>0.609</v>
      </c>
      <c r="Q508" s="6">
        <f t="shared" si="30"/>
        <v>2.7654199346891075</v>
      </c>
      <c r="R508" s="6">
        <f t="shared" si="31"/>
        <v>0</v>
      </c>
    </row>
    <row r="509" spans="14:18" ht="12.75">
      <c r="N509" s="12">
        <v>1.69</v>
      </c>
      <c r="O509" s="12">
        <f t="shared" si="28"/>
        <v>0.609</v>
      </c>
      <c r="P509" s="14" t="str">
        <f t="shared" si="29"/>
        <v>0.609</v>
      </c>
      <c r="Q509" s="6">
        <f t="shared" si="30"/>
        <v>2.7192129955127906</v>
      </c>
      <c r="R509" s="6">
        <f t="shared" si="31"/>
        <v>0</v>
      </c>
    </row>
    <row r="510" spans="14:18" ht="12.75">
      <c r="N510" s="12">
        <v>1.7</v>
      </c>
      <c r="O510" s="12">
        <f t="shared" si="28"/>
        <v>0.61</v>
      </c>
      <c r="P510" s="14" t="str">
        <f t="shared" si="29"/>
        <v>0.61</v>
      </c>
      <c r="Q510" s="6">
        <f t="shared" si="30"/>
        <v>2.6735107559115376</v>
      </c>
      <c r="R510" s="6">
        <f t="shared" si="31"/>
        <v>0</v>
      </c>
    </row>
    <row r="511" spans="14:18" ht="12.75">
      <c r="N511" s="12">
        <v>1.71</v>
      </c>
      <c r="O511" s="12">
        <f t="shared" si="28"/>
        <v>0.61</v>
      </c>
      <c r="P511" s="14" t="str">
        <f t="shared" si="29"/>
        <v>0.61</v>
      </c>
      <c r="Q511" s="6">
        <f t="shared" si="30"/>
        <v>2.6283137965026597</v>
      </c>
      <c r="R511" s="6">
        <f t="shared" si="31"/>
        <v>0</v>
      </c>
    </row>
    <row r="512" spans="14:18" ht="12.75">
      <c r="N512" s="12">
        <v>1.72</v>
      </c>
      <c r="O512" s="12">
        <f t="shared" si="28"/>
        <v>0.611</v>
      </c>
      <c r="P512" s="14" t="str">
        <f t="shared" si="29"/>
        <v>0.611</v>
      </c>
      <c r="Q512" s="6">
        <f t="shared" si="30"/>
        <v>2.5836225378225124</v>
      </c>
      <c r="R512" s="6">
        <f t="shared" si="31"/>
        <v>0</v>
      </c>
    </row>
    <row r="513" spans="14:18" ht="12.75">
      <c r="N513" s="12">
        <v>1.73</v>
      </c>
      <c r="O513" s="12">
        <f t="shared" si="28"/>
        <v>0.611</v>
      </c>
      <c r="P513" s="14" t="str">
        <f t="shared" si="29"/>
        <v>0.611</v>
      </c>
      <c r="Q513" s="6">
        <f t="shared" si="30"/>
        <v>2.5394372428658767</v>
      </c>
      <c r="R513" s="6">
        <f t="shared" si="31"/>
        <v>0</v>
      </c>
    </row>
    <row r="514" spans="14:18" ht="12.75">
      <c r="N514" s="12">
        <v>1.74</v>
      </c>
      <c r="O514" s="12">
        <f t="shared" si="28"/>
        <v>0.611</v>
      </c>
      <c r="P514" s="14" t="str">
        <f t="shared" si="29"/>
        <v>0.611</v>
      </c>
      <c r="Q514" s="6">
        <f t="shared" si="30"/>
        <v>2.495758019660378</v>
      </c>
      <c r="R514" s="6">
        <f t="shared" si="31"/>
        <v>0</v>
      </c>
    </row>
    <row r="515" spans="14:18" ht="12.75">
      <c r="N515" s="12">
        <v>1.75</v>
      </c>
      <c r="O515" s="12">
        <f t="shared" si="28"/>
        <v>0.612</v>
      </c>
      <c r="P515" s="14" t="str">
        <f t="shared" si="29"/>
        <v>0.612</v>
      </c>
      <c r="Q515" s="6">
        <f t="shared" si="30"/>
        <v>2.45258482387382</v>
      </c>
      <c r="R515" s="6">
        <f t="shared" si="31"/>
        <v>0</v>
      </c>
    </row>
    <row r="516" spans="14:18" ht="12.75">
      <c r="N516" s="12">
        <v>1.76</v>
      </c>
      <c r="O516" s="12">
        <f t="shared" si="28"/>
        <v>0.612</v>
      </c>
      <c r="P516" s="14" t="str">
        <f t="shared" si="29"/>
        <v>0.612</v>
      </c>
      <c r="Q516" s="6">
        <f t="shared" si="30"/>
        <v>2.4099174614523196</v>
      </c>
      <c r="R516" s="6">
        <f t="shared" si="31"/>
        <v>0</v>
      </c>
    </row>
    <row r="517" spans="14:18" ht="12.75">
      <c r="N517" s="12">
        <v>1.77</v>
      </c>
      <c r="O517" s="12">
        <f t="shared" si="28"/>
        <v>0.612</v>
      </c>
      <c r="P517" s="14" t="str">
        <f t="shared" si="29"/>
        <v>0.612</v>
      </c>
      <c r="Q517" s="6">
        <f t="shared" si="30"/>
        <v>2.367755591287144</v>
      </c>
      <c r="R517" s="6">
        <f t="shared" si="31"/>
        <v>0</v>
      </c>
    </row>
    <row r="518" spans="14:18" ht="12.75">
      <c r="N518" s="12">
        <v>1.78</v>
      </c>
      <c r="O518" s="12">
        <f t="shared" si="28"/>
        <v>0.613</v>
      </c>
      <c r="P518" s="14" t="str">
        <f t="shared" si="29"/>
        <v>0.613</v>
      </c>
      <c r="Q518" s="6">
        <f t="shared" si="30"/>
        <v>2.3260987279081693</v>
      </c>
      <c r="R518" s="6">
        <f t="shared" si="31"/>
        <v>0</v>
      </c>
    </row>
    <row r="519" spans="14:18" ht="12.75">
      <c r="N519" s="12">
        <v>1.79</v>
      </c>
      <c r="O519" s="12">
        <f t="shared" si="28"/>
        <v>0.613</v>
      </c>
      <c r="P519" s="14" t="str">
        <f t="shared" si="29"/>
        <v>0.613</v>
      </c>
      <c r="Q519" s="6">
        <f t="shared" si="30"/>
        <v>2.2849462442018877</v>
      </c>
      <c r="R519" s="6">
        <f t="shared" si="31"/>
        <v>0</v>
      </c>
    </row>
    <row r="520" spans="14:18" ht="12.75">
      <c r="N520" s="12">
        <v>1.8</v>
      </c>
      <c r="O520" s="12">
        <f t="shared" si="28"/>
        <v>0.613</v>
      </c>
      <c r="P520" s="14" t="str">
        <f t="shared" si="29"/>
        <v>0.613</v>
      </c>
      <c r="Q520" s="6">
        <f t="shared" si="30"/>
        <v>2.2442973741519303</v>
      </c>
      <c r="R520" s="6">
        <f t="shared" si="31"/>
        <v>0</v>
      </c>
    </row>
    <row r="521" spans="14:18" ht="12.75">
      <c r="N521" s="12">
        <v>1.81</v>
      </c>
      <c r="O521" s="12">
        <f t="shared" si="28"/>
        <v>0.614</v>
      </c>
      <c r="P521" s="14" t="str">
        <f t="shared" si="29"/>
        <v>0.614</v>
      </c>
      <c r="Q521" s="6">
        <f t="shared" si="30"/>
        <v>2.204151215600069</v>
      </c>
      <c r="R521" s="6">
        <f t="shared" si="31"/>
        <v>0</v>
      </c>
    </row>
    <row r="522" spans="14:18" ht="12.75">
      <c r="N522" s="12">
        <v>1.82</v>
      </c>
      <c r="O522" s="12">
        <f t="shared" si="28"/>
        <v>0.614</v>
      </c>
      <c r="P522" s="14" t="str">
        <f t="shared" si="29"/>
        <v>0.614</v>
      </c>
      <c r="Q522" s="6">
        <f t="shared" si="30"/>
        <v>2.1645067330256946</v>
      </c>
      <c r="R522" s="6">
        <f t="shared" si="31"/>
        <v>0</v>
      </c>
    </row>
    <row r="523" spans="14:18" ht="12.75">
      <c r="N523" s="12">
        <v>1.83</v>
      </c>
      <c r="O523" s="12">
        <f t="shared" si="28"/>
        <v>0.614</v>
      </c>
      <c r="P523" s="14" t="str">
        <f t="shared" si="29"/>
        <v>0.614</v>
      </c>
      <c r="Q523" s="6">
        <f t="shared" si="30"/>
        <v>2.125362760341802</v>
      </c>
      <c r="R523" s="6">
        <f t="shared" si="31"/>
        <v>0</v>
      </c>
    </row>
    <row r="524" spans="14:18" ht="12.75">
      <c r="N524" s="12">
        <v>1.84</v>
      </c>
      <c r="O524" s="12">
        <f t="shared" si="28"/>
        <v>0.615</v>
      </c>
      <c r="P524" s="14" t="str">
        <f t="shared" si="29"/>
        <v>0.615</v>
      </c>
      <c r="Q524" s="6">
        <f t="shared" si="30"/>
        <v>2.086718003705505</v>
      </c>
      <c r="R524" s="6">
        <f t="shared" si="31"/>
        <v>0</v>
      </c>
    </row>
    <row r="525" spans="14:18" ht="12.75">
      <c r="N525" s="12">
        <v>1.85</v>
      </c>
      <c r="O525" s="12">
        <f t="shared" si="28"/>
        <v>0.615</v>
      </c>
      <c r="P525" s="14" t="str">
        <f t="shared" si="29"/>
        <v>0.615</v>
      </c>
      <c r="Q525" s="6">
        <f t="shared" si="30"/>
        <v>2.048571044341163</v>
      </c>
      <c r="R525" s="6">
        <f t="shared" si="31"/>
        <v>0</v>
      </c>
    </row>
    <row r="526" spans="14:18" ht="12.75">
      <c r="N526" s="12">
        <v>1.86</v>
      </c>
      <c r="O526" s="12">
        <f t="shared" si="28"/>
        <v>0.615</v>
      </c>
      <c r="P526" s="14" t="str">
        <f t="shared" si="29"/>
        <v>0.615</v>
      </c>
      <c r="Q526" s="6">
        <f t="shared" si="30"/>
        <v>2.0109203413742125</v>
      </c>
      <c r="R526" s="6">
        <f t="shared" si="31"/>
        <v>0</v>
      </c>
    </row>
    <row r="527" spans="14:18" ht="12.75">
      <c r="N527" s="12">
        <v>1.87</v>
      </c>
      <c r="O527" s="12">
        <f t="shared" si="28"/>
        <v>0.616</v>
      </c>
      <c r="P527" s="14" t="str">
        <f t="shared" si="29"/>
        <v>0.616</v>
      </c>
      <c r="Q527" s="6">
        <f t="shared" si="30"/>
        <v>1.973764234673815</v>
      </c>
      <c r="R527" s="6">
        <f t="shared" si="31"/>
        <v>0</v>
      </c>
    </row>
    <row r="528" spans="14:18" ht="12.75">
      <c r="N528" s="12">
        <v>1.88</v>
      </c>
      <c r="O528" s="12">
        <f t="shared" si="28"/>
        <v>0.616</v>
      </c>
      <c r="P528" s="14" t="str">
        <f t="shared" si="29"/>
        <v>0.616</v>
      </c>
      <c r="Q528" s="6">
        <f t="shared" si="30"/>
        <v>1.9371009477024796</v>
      </c>
      <c r="R528" s="6">
        <f t="shared" si="31"/>
        <v>0</v>
      </c>
    </row>
    <row r="529" spans="14:18" ht="12.75">
      <c r="N529" s="12">
        <v>1.89</v>
      </c>
      <c r="O529" s="12">
        <f t="shared" si="28"/>
        <v>0.616</v>
      </c>
      <c r="P529" s="14" t="str">
        <f t="shared" si="29"/>
        <v>0.616</v>
      </c>
      <c r="Q529" s="6">
        <f t="shared" si="30"/>
        <v>1.9009285903708322</v>
      </c>
      <c r="R529" s="6">
        <f t="shared" si="31"/>
        <v>0</v>
      </c>
    </row>
    <row r="530" spans="14:18" ht="12.75">
      <c r="N530" s="12">
        <v>1.9</v>
      </c>
      <c r="O530" s="12">
        <f t="shared" si="28"/>
        <v>0.617</v>
      </c>
      <c r="P530" s="14" t="str">
        <f t="shared" si="29"/>
        <v>0.617</v>
      </c>
      <c r="Q530" s="6">
        <f t="shared" si="30"/>
        <v>1.8652451618957464</v>
      </c>
      <c r="R530" s="6">
        <f t="shared" si="31"/>
        <v>0</v>
      </c>
    </row>
    <row r="531" spans="14:18" ht="12.75">
      <c r="N531" s="12">
        <v>1.91</v>
      </c>
      <c r="O531" s="12">
        <f t="shared" si="28"/>
        <v>0.617</v>
      </c>
      <c r="P531" s="14" t="str">
        <f t="shared" si="29"/>
        <v>0.617</v>
      </c>
      <c r="Q531" s="6">
        <f t="shared" si="30"/>
        <v>1.8300485536600661</v>
      </c>
      <c r="R531" s="6">
        <f t="shared" si="31"/>
        <v>0</v>
      </c>
    </row>
    <row r="532" spans="14:18" ht="12.75">
      <c r="N532" s="12">
        <v>1.92</v>
      </c>
      <c r="O532" s="12">
        <f t="shared" si="28"/>
        <v>0.618</v>
      </c>
      <c r="P532" s="14" t="str">
        <f t="shared" si="29"/>
        <v>0.618</v>
      </c>
      <c r="Q532" s="6">
        <f t="shared" si="30"/>
        <v>1.7953365520721964</v>
      </c>
      <c r="R532" s="6">
        <f t="shared" si="31"/>
        <v>0</v>
      </c>
    </row>
    <row r="533" spans="14:18" ht="12.75">
      <c r="N533" s="12">
        <v>1.93</v>
      </c>
      <c r="O533" s="12">
        <f aca="true" t="shared" si="32" ref="O533:O596">ROUND($C$7+N533*$C$9,3)</f>
        <v>0.618</v>
      </c>
      <c r="P533" s="14" t="str">
        <f aca="true" t="shared" si="33" ref="P533:P596">CONCATENATE(O533)</f>
        <v>0.618</v>
      </c>
      <c r="Q533" s="6">
        <f aca="true" t="shared" si="34" ref="Q533:Q596">IF(OR(O533&lt;$E$6,O533&gt;$G$6),0,(EXP(-0.5*N533^2))/($C$9*SQRT(2*PI())))</f>
        <v>1.7611068414238644</v>
      </c>
      <c r="R533" s="6">
        <f aca="true" t="shared" si="35" ref="R533:R596">IF(AND(O533&gt;=$E$6,O533&lt;=$G$6),0,(EXP(-0.5*N533^2))/($C$9*SQRT(2*PI())))</f>
        <v>0</v>
      </c>
    </row>
    <row r="534" spans="14:18" ht="12.75">
      <c r="N534" s="12">
        <v>1.94</v>
      </c>
      <c r="O534" s="12">
        <f t="shared" si="32"/>
        <v>0.618</v>
      </c>
      <c r="P534" s="14" t="str">
        <f t="shared" si="33"/>
        <v>0.618</v>
      </c>
      <c r="Q534" s="6">
        <f t="shared" si="34"/>
        <v>1.7273570067443882</v>
      </c>
      <c r="R534" s="6">
        <f t="shared" si="35"/>
        <v>0</v>
      </c>
    </row>
    <row r="535" spans="14:18" ht="12.75">
      <c r="N535" s="12">
        <v>1.95</v>
      </c>
      <c r="O535" s="12">
        <f t="shared" si="32"/>
        <v>0.619</v>
      </c>
      <c r="P535" s="14" t="str">
        <f t="shared" si="33"/>
        <v>0.619</v>
      </c>
      <c r="Q535" s="6">
        <f t="shared" si="34"/>
        <v>0</v>
      </c>
      <c r="R535" s="6">
        <f t="shared" si="35"/>
        <v>1.6940845366498176</v>
      </c>
    </row>
    <row r="536" spans="14:18" ht="12.75">
      <c r="N536" s="12">
        <v>1.96</v>
      </c>
      <c r="O536" s="12">
        <f t="shared" si="32"/>
        <v>0.619</v>
      </c>
      <c r="P536" s="14" t="str">
        <f t="shared" si="33"/>
        <v>0.619</v>
      </c>
      <c r="Q536" s="6">
        <f t="shared" si="34"/>
        <v>0</v>
      </c>
      <c r="R536" s="6">
        <f t="shared" si="35"/>
        <v>1.6612868261853608</v>
      </c>
    </row>
    <row r="537" spans="14:18" ht="12.75">
      <c r="N537" s="12">
        <v>1.97</v>
      </c>
      <c r="O537" s="12">
        <f t="shared" si="32"/>
        <v>0.619</v>
      </c>
      <c r="P537" s="14" t="str">
        <f t="shared" si="33"/>
        <v>0.619</v>
      </c>
      <c r="Q537" s="6">
        <f t="shared" si="34"/>
        <v>0</v>
      </c>
      <c r="R537" s="6">
        <f t="shared" si="35"/>
        <v>1.6289611796595287</v>
      </c>
    </row>
    <row r="538" spans="14:18" ht="12.75">
      <c r="N538" s="12">
        <v>1.98</v>
      </c>
      <c r="O538" s="12">
        <f t="shared" si="32"/>
        <v>0.62</v>
      </c>
      <c r="P538" s="14" t="str">
        <f t="shared" si="33"/>
        <v>0.62</v>
      </c>
      <c r="Q538" s="6">
        <f t="shared" si="34"/>
        <v>0</v>
      </c>
      <c r="R538" s="6">
        <f t="shared" si="35"/>
        <v>1.5971048134684778</v>
      </c>
    </row>
    <row r="539" spans="14:18" ht="12.75">
      <c r="N539" s="12">
        <v>1.99</v>
      </c>
      <c r="O539" s="12">
        <f t="shared" si="32"/>
        <v>0.62</v>
      </c>
      <c r="P539" s="14" t="str">
        <f t="shared" si="33"/>
        <v>0.62</v>
      </c>
      <c r="Q539" s="6">
        <f t="shared" si="34"/>
        <v>0</v>
      </c>
      <c r="R539" s="6">
        <f t="shared" si="35"/>
        <v>1.5657148589090593</v>
      </c>
    </row>
    <row r="540" spans="14:18" ht="12.75">
      <c r="N540" s="12">
        <v>2</v>
      </c>
      <c r="O540" s="12">
        <f t="shared" si="32"/>
        <v>0.62</v>
      </c>
      <c r="P540" s="14" t="str">
        <f t="shared" si="33"/>
        <v>0.62</v>
      </c>
      <c r="Q540" s="6">
        <f t="shared" si="34"/>
        <v>0</v>
      </c>
      <c r="R540" s="6">
        <f t="shared" si="35"/>
        <v>1.5347883649791292</v>
      </c>
    </row>
    <row r="541" spans="14:18" ht="12.75">
      <c r="N541" s="12">
        <v>2.01</v>
      </c>
      <c r="O541" s="12">
        <f t="shared" si="32"/>
        <v>0.621</v>
      </c>
      <c r="P541" s="14" t="str">
        <f t="shared" si="33"/>
        <v>0.621</v>
      </c>
      <c r="Q541" s="6">
        <f t="shared" si="34"/>
        <v>0</v>
      </c>
      <c r="R541" s="6">
        <f t="shared" si="35"/>
        <v>1.504322301163695</v>
      </c>
    </row>
    <row r="542" spans="14:18" ht="12.75">
      <c r="N542" s="12">
        <v>2.02</v>
      </c>
      <c r="O542" s="12">
        <f t="shared" si="32"/>
        <v>0.621</v>
      </c>
      <c r="P542" s="14" t="str">
        <f t="shared" si="33"/>
        <v>0.621</v>
      </c>
      <c r="Q542" s="6">
        <f t="shared" si="34"/>
        <v>0</v>
      </c>
      <c r="R542" s="6">
        <f t="shared" si="35"/>
        <v>1.4743135602055306</v>
      </c>
    </row>
    <row r="543" spans="14:18" ht="12.75">
      <c r="N543" s="12">
        <v>2.03</v>
      </c>
      <c r="O543" s="12">
        <f t="shared" si="32"/>
        <v>0.621</v>
      </c>
      <c r="P543" s="14" t="str">
        <f t="shared" si="33"/>
        <v>0.621</v>
      </c>
      <c r="Q543" s="6">
        <f t="shared" si="34"/>
        <v>0</v>
      </c>
      <c r="R543" s="6">
        <f t="shared" si="35"/>
        <v>1.444758960858926</v>
      </c>
    </row>
    <row r="544" spans="14:18" ht="12.75">
      <c r="N544" s="12">
        <v>2.04</v>
      </c>
      <c r="O544" s="12">
        <f t="shared" si="32"/>
        <v>0.622</v>
      </c>
      <c r="P544" s="14" t="str">
        <f t="shared" si="33"/>
        <v>0.622</v>
      </c>
      <c r="Q544" s="6">
        <f t="shared" si="34"/>
        <v>0</v>
      </c>
      <c r="R544" s="6">
        <f t="shared" si="35"/>
        <v>1.415655250625245</v>
      </c>
    </row>
    <row r="545" spans="14:18" ht="12.75">
      <c r="N545" s="12">
        <v>2.05</v>
      </c>
      <c r="O545" s="12">
        <f t="shared" si="32"/>
        <v>0.622</v>
      </c>
      <c r="P545" s="14" t="str">
        <f t="shared" si="33"/>
        <v>0.622</v>
      </c>
      <c r="Q545" s="6">
        <f t="shared" si="34"/>
        <v>0</v>
      </c>
      <c r="R545" s="6">
        <f t="shared" si="35"/>
        <v>1.3869991084690694</v>
      </c>
    </row>
    <row r="546" spans="14:18" ht="12.75">
      <c r="N546" s="12">
        <v>2.06</v>
      </c>
      <c r="O546" s="12">
        <f t="shared" si="32"/>
        <v>0.622</v>
      </c>
      <c r="P546" s="14" t="str">
        <f t="shared" si="33"/>
        <v>0.622</v>
      </c>
      <c r="Q546" s="6">
        <f t="shared" si="34"/>
        <v>0</v>
      </c>
      <c r="R546" s="6">
        <f t="shared" si="35"/>
        <v>1.3587871475136624</v>
      </c>
    </row>
    <row r="547" spans="14:18" ht="12.75">
      <c r="N547" s="12">
        <v>2.07</v>
      </c>
      <c r="O547" s="12">
        <f t="shared" si="32"/>
        <v>0.623</v>
      </c>
      <c r="P547" s="14" t="str">
        <f t="shared" si="33"/>
        <v>0.623</v>
      </c>
      <c r="Q547" s="6">
        <f t="shared" si="34"/>
        <v>0</v>
      </c>
      <c r="R547" s="6">
        <f t="shared" si="35"/>
        <v>1.3310159177146037</v>
      </c>
    </row>
    <row r="548" spans="14:18" ht="12.75">
      <c r="N548" s="12">
        <v>2.08</v>
      </c>
      <c r="O548" s="12">
        <f t="shared" si="32"/>
        <v>0.623</v>
      </c>
      <c r="P548" s="14" t="str">
        <f t="shared" si="33"/>
        <v>0.623</v>
      </c>
      <c r="Q548" s="6">
        <f t="shared" si="34"/>
        <v>0</v>
      </c>
      <c r="R548" s="6">
        <f t="shared" si="35"/>
        <v>1.3036819085104254</v>
      </c>
    </row>
    <row r="549" spans="14:18" ht="12.75">
      <c r="N549" s="12">
        <v>2.09</v>
      </c>
      <c r="O549" s="12">
        <f t="shared" si="32"/>
        <v>0.624</v>
      </c>
      <c r="P549" s="14" t="str">
        <f t="shared" si="33"/>
        <v>0.624</v>
      </c>
      <c r="Q549" s="6">
        <f t="shared" si="34"/>
        <v>0</v>
      </c>
      <c r="R549" s="6">
        <f t="shared" si="35"/>
        <v>1.2767815514491596</v>
      </c>
    </row>
    <row r="550" spans="14:18" ht="12.75">
      <c r="N550" s="12">
        <v>2.1</v>
      </c>
      <c r="O550" s="12">
        <f t="shared" si="32"/>
        <v>0.624</v>
      </c>
      <c r="P550" s="14" t="str">
        <f t="shared" si="33"/>
        <v>0.624</v>
      </c>
      <c r="Q550" s="6">
        <f t="shared" si="34"/>
        <v>0</v>
      </c>
      <c r="R550" s="6">
        <f t="shared" si="35"/>
        <v>1.2503112227897102</v>
      </c>
    </row>
    <row r="551" spans="14:18" ht="12.75">
      <c r="N551" s="12">
        <v>2.11</v>
      </c>
      <c r="O551" s="12">
        <f t="shared" si="32"/>
        <v>0.624</v>
      </c>
      <c r="P551" s="14" t="str">
        <f t="shared" si="33"/>
        <v>0.624</v>
      </c>
      <c r="Q551" s="6">
        <f t="shared" si="34"/>
        <v>0</v>
      </c>
      <c r="R551" s="6">
        <f t="shared" si="35"/>
        <v>1.2242672460770516</v>
      </c>
    </row>
    <row r="552" spans="14:18" ht="12.75">
      <c r="N552" s="12">
        <v>2.12</v>
      </c>
      <c r="O552" s="12">
        <f t="shared" si="32"/>
        <v>0.625</v>
      </c>
      <c r="P552" s="14" t="str">
        <f t="shared" si="33"/>
        <v>0.625</v>
      </c>
      <c r="Q552" s="6">
        <f t="shared" si="34"/>
        <v>0</v>
      </c>
      <c r="R552" s="6">
        <f t="shared" si="35"/>
        <v>1.1986458946902299</v>
      </c>
    </row>
    <row r="553" spans="14:18" ht="12.75">
      <c r="N553" s="12">
        <v>2.13</v>
      </c>
      <c r="O553" s="12">
        <f t="shared" si="32"/>
        <v>0.625</v>
      </c>
      <c r="P553" s="14" t="str">
        <f t="shared" si="33"/>
        <v>0.625</v>
      </c>
      <c r="Q553" s="6">
        <f t="shared" si="34"/>
        <v>0</v>
      </c>
      <c r="R553" s="6">
        <f t="shared" si="35"/>
        <v>1.1734433943622484</v>
      </c>
    </row>
    <row r="554" spans="14:18" ht="12.75">
      <c r="N554" s="12">
        <v>2.14</v>
      </c>
      <c r="O554" s="12">
        <f t="shared" si="32"/>
        <v>0.625</v>
      </c>
      <c r="P554" s="14" t="str">
        <f t="shared" si="33"/>
        <v>0.625</v>
      </c>
      <c r="Q554" s="6">
        <f t="shared" si="34"/>
        <v>0</v>
      </c>
      <c r="R554" s="6">
        <f t="shared" si="35"/>
        <v>1.1486559256709032</v>
      </c>
    </row>
    <row r="555" spans="14:18" ht="12.75">
      <c r="N555" s="12">
        <v>2.15</v>
      </c>
      <c r="O555" s="12">
        <f t="shared" si="32"/>
        <v>0.626</v>
      </c>
      <c r="P555" s="14" t="str">
        <f t="shared" si="33"/>
        <v>0.626</v>
      </c>
      <c r="Q555" s="6">
        <f t="shared" si="34"/>
        <v>0</v>
      </c>
      <c r="R555" s="6">
        <f t="shared" si="35"/>
        <v>1.1242796264997224</v>
      </c>
    </row>
    <row r="556" spans="14:18" ht="12.75">
      <c r="N556" s="12">
        <v>2.16</v>
      </c>
      <c r="O556" s="12">
        <f t="shared" si="32"/>
        <v>0.626</v>
      </c>
      <c r="P556" s="14" t="str">
        <f t="shared" si="33"/>
        <v>0.626</v>
      </c>
      <c r="Q556" s="6">
        <f t="shared" si="34"/>
        <v>0</v>
      </c>
      <c r="R556" s="6">
        <f t="shared" si="35"/>
        <v>1.1003105944681466</v>
      </c>
    </row>
    <row r="557" spans="14:18" ht="12.75">
      <c r="N557" s="12">
        <v>2.17</v>
      </c>
      <c r="O557" s="12">
        <f t="shared" si="32"/>
        <v>0.626</v>
      </c>
      <c r="P557" s="14" t="str">
        <f t="shared" si="33"/>
        <v>0.626</v>
      </c>
      <c r="Q557" s="6">
        <f t="shared" si="34"/>
        <v>0</v>
      </c>
      <c r="R557" s="6">
        <f t="shared" si="35"/>
        <v>1.0767448893301914</v>
      </c>
    </row>
    <row r="558" spans="14:18" ht="12.75">
      <c r="N558" s="12">
        <v>2.18</v>
      </c>
      <c r="O558" s="12">
        <f t="shared" si="32"/>
        <v>0.627</v>
      </c>
      <c r="P558" s="14" t="str">
        <f t="shared" si="33"/>
        <v>0.627</v>
      </c>
      <c r="Q558" s="6">
        <f t="shared" si="34"/>
        <v>0</v>
      </c>
      <c r="R558" s="6">
        <f t="shared" si="35"/>
        <v>1.0535785353408047</v>
      </c>
    </row>
    <row r="559" spans="14:18" ht="12.75">
      <c r="N559" s="12">
        <v>2.19</v>
      </c>
      <c r="O559" s="12">
        <f t="shared" si="32"/>
        <v>0.627</v>
      </c>
      <c r="P559" s="14" t="str">
        <f t="shared" si="33"/>
        <v>0.627</v>
      </c>
      <c r="Q559" s="6">
        <f t="shared" si="34"/>
        <v>0</v>
      </c>
      <c r="R559" s="6">
        <f t="shared" si="35"/>
        <v>1.0308075235892322</v>
      </c>
    </row>
    <row r="560" spans="14:18" ht="12.75">
      <c r="N560" s="12">
        <v>2.2</v>
      </c>
      <c r="O560" s="12">
        <f t="shared" si="32"/>
        <v>0.627</v>
      </c>
      <c r="P560" s="14" t="str">
        <f t="shared" si="33"/>
        <v>0.627</v>
      </c>
      <c r="Q560" s="6">
        <f t="shared" si="34"/>
        <v>0</v>
      </c>
      <c r="R560" s="6">
        <f t="shared" si="35"/>
        <v>1.008427814298687</v>
      </c>
    </row>
    <row r="561" spans="14:18" ht="12.75">
      <c r="N561" s="12">
        <v>2.21</v>
      </c>
      <c r="O561" s="12">
        <f t="shared" si="32"/>
        <v>0.628</v>
      </c>
      <c r="P561" s="14" t="str">
        <f t="shared" si="33"/>
        <v>0.628</v>
      </c>
      <c r="Q561" s="6">
        <f t="shared" si="34"/>
        <v>0</v>
      </c>
      <c r="R561" s="6">
        <f t="shared" si="35"/>
        <v>0.9864353390917067</v>
      </c>
    </row>
    <row r="562" spans="14:18" ht="12.75">
      <c r="N562" s="12">
        <v>2.22</v>
      </c>
      <c r="O562" s="12">
        <f t="shared" si="32"/>
        <v>0.628</v>
      </c>
      <c r="P562" s="14" t="str">
        <f t="shared" si="33"/>
        <v>0.628</v>
      </c>
      <c r="Q562" s="6">
        <f t="shared" si="34"/>
        <v>0</v>
      </c>
      <c r="R562" s="6">
        <f t="shared" si="35"/>
        <v>0.9648260032205725</v>
      </c>
    </row>
    <row r="563" spans="14:18" ht="12.75">
      <c r="N563" s="12">
        <v>2.23</v>
      </c>
      <c r="O563" s="12">
        <f t="shared" si="32"/>
        <v>0.628</v>
      </c>
      <c r="P563" s="14" t="str">
        <f t="shared" si="33"/>
        <v>0.628</v>
      </c>
      <c r="Q563" s="6">
        <f t="shared" si="34"/>
        <v>0</v>
      </c>
      <c r="R563" s="6">
        <f t="shared" si="35"/>
        <v>0.9435956877622496</v>
      </c>
    </row>
    <row r="564" spans="14:18" ht="12.75">
      <c r="N564" s="12">
        <v>2.24</v>
      </c>
      <c r="O564" s="12">
        <f t="shared" si="32"/>
        <v>0.629</v>
      </c>
      <c r="P564" s="14" t="str">
        <f t="shared" si="33"/>
        <v>0.629</v>
      </c>
      <c r="Q564" s="6">
        <f t="shared" si="34"/>
        <v>0</v>
      </c>
      <c r="R564" s="6">
        <f t="shared" si="35"/>
        <v>0.922740251777294</v>
      </c>
    </row>
    <row r="565" spans="14:18" ht="12.75">
      <c r="N565" s="12">
        <v>2.25</v>
      </c>
      <c r="O565" s="12">
        <f t="shared" si="32"/>
        <v>0.629</v>
      </c>
      <c r="P565" s="14" t="str">
        <f t="shared" si="33"/>
        <v>0.629</v>
      </c>
      <c r="Q565" s="6">
        <f t="shared" si="34"/>
        <v>0</v>
      </c>
      <c r="R565" s="6">
        <f t="shared" si="35"/>
        <v>0.9022555344322614</v>
      </c>
    </row>
    <row r="566" spans="14:18" ht="12.75">
      <c r="N566" s="12">
        <v>2.26</v>
      </c>
      <c r="O566" s="12">
        <f t="shared" si="32"/>
        <v>0.63</v>
      </c>
      <c r="P566" s="14" t="str">
        <f t="shared" si="33"/>
        <v>0.63</v>
      </c>
      <c r="Q566" s="6">
        <f t="shared" si="34"/>
        <v>0</v>
      </c>
      <c r="R566" s="6">
        <f t="shared" si="35"/>
        <v>0.8821373570851345</v>
      </c>
    </row>
    <row r="567" spans="14:18" ht="12.75">
      <c r="N567" s="12">
        <v>2.27</v>
      </c>
      <c r="O567" s="12">
        <f t="shared" si="32"/>
        <v>0.63</v>
      </c>
      <c r="P567" s="14" t="str">
        <f t="shared" si="33"/>
        <v>0.63</v>
      </c>
      <c r="Q567" s="6">
        <f t="shared" si="34"/>
        <v>0</v>
      </c>
      <c r="R567" s="6">
        <f t="shared" si="35"/>
        <v>0.8623815253333725</v>
      </c>
    </row>
    <row r="568" spans="14:18" ht="12.75">
      <c r="N568" s="12">
        <v>2.28</v>
      </c>
      <c r="O568" s="12">
        <f t="shared" si="32"/>
        <v>0.63</v>
      </c>
      <c r="P568" s="14" t="str">
        <f t="shared" si="33"/>
        <v>0.63</v>
      </c>
      <c r="Q568" s="6">
        <f t="shared" si="34"/>
        <v>0</v>
      </c>
      <c r="R568" s="6">
        <f t="shared" si="35"/>
        <v>0.8429838310241855</v>
      </c>
    </row>
    <row r="569" spans="14:18" ht="12.75">
      <c r="N569" s="12">
        <v>2.29</v>
      </c>
      <c r="O569" s="12">
        <f t="shared" si="32"/>
        <v>0.631</v>
      </c>
      <c r="P569" s="14" t="str">
        <f t="shared" si="33"/>
        <v>0.631</v>
      </c>
      <c r="Q569" s="6">
        <f t="shared" si="34"/>
        <v>0</v>
      </c>
      <c r="R569" s="6">
        <f t="shared" si="35"/>
        <v>0.8239400542266795</v>
      </c>
    </row>
    <row r="570" spans="14:18" ht="12.75">
      <c r="N570" s="12">
        <v>2.3</v>
      </c>
      <c r="O570" s="12">
        <f t="shared" si="32"/>
        <v>0.631</v>
      </c>
      <c r="P570" s="14" t="str">
        <f t="shared" si="33"/>
        <v>0.631</v>
      </c>
      <c r="Q570" s="6">
        <f t="shared" si="34"/>
        <v>0</v>
      </c>
      <c r="R570" s="6">
        <f t="shared" si="35"/>
        <v>0.8052459651655716</v>
      </c>
    </row>
    <row r="571" spans="14:18" ht="12.75">
      <c r="N571" s="12">
        <v>2.31</v>
      </c>
      <c r="O571" s="12">
        <f t="shared" si="32"/>
        <v>0.631</v>
      </c>
      <c r="P571" s="14" t="str">
        <f t="shared" si="33"/>
        <v>0.631</v>
      </c>
      <c r="Q571" s="6">
        <f t="shared" si="34"/>
        <v>0</v>
      </c>
      <c r="R571" s="6">
        <f t="shared" si="35"/>
        <v>0.786897326116172</v>
      </c>
    </row>
    <row r="572" spans="14:18" ht="12.75">
      <c r="N572" s="12">
        <v>2.32</v>
      </c>
      <c r="O572" s="12">
        <f t="shared" si="32"/>
        <v>0.632</v>
      </c>
      <c r="P572" s="14" t="str">
        <f t="shared" si="33"/>
        <v>0.632</v>
      </c>
      <c r="Q572" s="6">
        <f t="shared" si="34"/>
        <v>0</v>
      </c>
      <c r="R572" s="6">
        <f t="shared" si="35"/>
        <v>0.7688898932604078</v>
      </c>
    </row>
    <row r="573" spans="14:18" ht="12.75">
      <c r="N573" s="12">
        <v>2.33</v>
      </c>
      <c r="O573" s="12">
        <f t="shared" si="32"/>
        <v>0.632</v>
      </c>
      <c r="P573" s="14" t="str">
        <f t="shared" si="33"/>
        <v>0.632</v>
      </c>
      <c r="Q573" s="6">
        <f t="shared" si="34"/>
        <v>0</v>
      </c>
      <c r="R573" s="6">
        <f t="shared" si="35"/>
        <v>0.7512194185036466</v>
      </c>
    </row>
    <row r="574" spans="14:18" ht="12.75">
      <c r="N574" s="12">
        <v>2.34</v>
      </c>
      <c r="O574" s="12">
        <f t="shared" si="32"/>
        <v>0.632</v>
      </c>
      <c r="P574" s="14" t="str">
        <f t="shared" si="33"/>
        <v>0.632</v>
      </c>
      <c r="Q574" s="6">
        <f t="shared" si="34"/>
        <v>0</v>
      </c>
      <c r="R574" s="6">
        <f t="shared" si="35"/>
        <v>0.733881651252157</v>
      </c>
    </row>
    <row r="575" spans="14:18" ht="12.75">
      <c r="N575" s="12">
        <v>2.35</v>
      </c>
      <c r="O575" s="12">
        <f t="shared" si="32"/>
        <v>0.633</v>
      </c>
      <c r="P575" s="14" t="str">
        <f t="shared" si="33"/>
        <v>0.633</v>
      </c>
      <c r="Q575" s="6">
        <f t="shared" si="34"/>
        <v>0</v>
      </c>
      <c r="R575" s="6">
        <f t="shared" si="35"/>
        <v>0.7168723401510352</v>
      </c>
    </row>
    <row r="576" spans="14:18" ht="12.75">
      <c r="N576" s="12">
        <v>2.36</v>
      </c>
      <c r="O576" s="12">
        <f t="shared" si="32"/>
        <v>0.633</v>
      </c>
      <c r="P576" s="14" t="str">
        <f t="shared" si="33"/>
        <v>0.633</v>
      </c>
      <c r="Q576" s="6">
        <f t="shared" si="34"/>
        <v>0</v>
      </c>
      <c r="R576" s="6">
        <f t="shared" si="35"/>
        <v>0.7001872347824948</v>
      </c>
    </row>
    <row r="577" spans="14:18" ht="12.75">
      <c r="N577" s="12">
        <v>2.37</v>
      </c>
      <c r="O577" s="12">
        <f t="shared" si="32"/>
        <v>0.633</v>
      </c>
      <c r="P577" s="14" t="str">
        <f t="shared" si="33"/>
        <v>0.633</v>
      </c>
      <c r="Q577" s="6">
        <f t="shared" si="34"/>
        <v>0</v>
      </c>
      <c r="R577" s="6">
        <f t="shared" si="35"/>
        <v>0.6838220873244022</v>
      </c>
    </row>
    <row r="578" spans="14:18" ht="12.75">
      <c r="N578" s="12">
        <v>2.38</v>
      </c>
      <c r="O578" s="12">
        <f t="shared" si="32"/>
        <v>0.634</v>
      </c>
      <c r="P578" s="14" t="str">
        <f t="shared" si="33"/>
        <v>0.634</v>
      </c>
      <c r="Q578" s="6">
        <f t="shared" si="34"/>
        <v>0</v>
      </c>
      <c r="R578" s="6">
        <f t="shared" si="35"/>
        <v>0.667772654169025</v>
      </c>
    </row>
    <row r="579" spans="14:18" ht="12.75">
      <c r="N579" s="12">
        <v>2.39</v>
      </c>
      <c r="O579" s="12">
        <f t="shared" si="32"/>
        <v>0.634</v>
      </c>
      <c r="P579" s="14" t="str">
        <f t="shared" si="33"/>
        <v>0.634</v>
      </c>
      <c r="Q579" s="6">
        <f t="shared" si="34"/>
        <v>0</v>
      </c>
      <c r="R579" s="6">
        <f t="shared" si="35"/>
        <v>0.6520346975019309</v>
      </c>
    </row>
    <row r="580" spans="14:18" ht="12.75">
      <c r="N580" s="12">
        <v>2.4</v>
      </c>
      <c r="O580" s="12">
        <f t="shared" si="32"/>
        <v>0.634</v>
      </c>
      <c r="P580" s="14" t="str">
        <f t="shared" si="33"/>
        <v>0.634</v>
      </c>
      <c r="Q580" s="6">
        <f t="shared" si="34"/>
        <v>0</v>
      </c>
      <c r="R580" s="6">
        <f t="shared" si="35"/>
        <v>0.6366039868410568</v>
      </c>
    </row>
    <row r="581" spans="14:18" ht="12.75">
      <c r="N581" s="12">
        <v>2.41</v>
      </c>
      <c r="O581" s="12">
        <f t="shared" si="32"/>
        <v>0.635</v>
      </c>
      <c r="P581" s="14" t="str">
        <f t="shared" si="33"/>
        <v>0.635</v>
      </c>
      <c r="Q581" s="6">
        <f t="shared" si="34"/>
        <v>0</v>
      </c>
      <c r="R581" s="6">
        <f t="shared" si="35"/>
        <v>0.6214763005359506</v>
      </c>
    </row>
    <row r="582" spans="14:18" ht="12.75">
      <c r="N582" s="12">
        <v>2.42</v>
      </c>
      <c r="O582" s="12">
        <f t="shared" si="32"/>
        <v>0.635</v>
      </c>
      <c r="P582" s="14" t="str">
        <f t="shared" si="33"/>
        <v>0.635</v>
      </c>
      <c r="Q582" s="6">
        <f t="shared" si="34"/>
        <v>0</v>
      </c>
      <c r="R582" s="6">
        <f t="shared" si="35"/>
        <v>0.6066474272272516</v>
      </c>
    </row>
    <row r="583" spans="14:18" ht="12.75">
      <c r="N583" s="12">
        <v>2.43</v>
      </c>
      <c r="O583" s="12">
        <f t="shared" si="32"/>
        <v>0.635</v>
      </c>
      <c r="P583" s="14" t="str">
        <f t="shared" si="33"/>
        <v>0.635</v>
      </c>
      <c r="Q583" s="6">
        <f t="shared" si="34"/>
        <v>0</v>
      </c>
      <c r="R583" s="6">
        <f t="shared" si="35"/>
        <v>0.5921131672664716</v>
      </c>
    </row>
    <row r="584" spans="14:18" ht="12.75">
      <c r="N584" s="12">
        <v>2.44</v>
      </c>
      <c r="O584" s="12">
        <f t="shared" si="32"/>
        <v>0.636</v>
      </c>
      <c r="P584" s="14" t="str">
        <f t="shared" si="33"/>
        <v>0.636</v>
      </c>
      <c r="Q584" s="6">
        <f t="shared" si="34"/>
        <v>0</v>
      </c>
      <c r="R584" s="6">
        <f t="shared" si="35"/>
        <v>0.5778693340961911</v>
      </c>
    </row>
    <row r="585" spans="14:18" ht="12.75">
      <c r="N585" s="12">
        <v>2.45</v>
      </c>
      <c r="O585" s="12">
        <f t="shared" si="32"/>
        <v>0.636</v>
      </c>
      <c r="P585" s="14" t="str">
        <f t="shared" si="33"/>
        <v>0.636</v>
      </c>
      <c r="Q585" s="6">
        <f t="shared" si="34"/>
        <v>0</v>
      </c>
      <c r="R585" s="6">
        <f t="shared" si="35"/>
        <v>0.5639117555907834</v>
      </c>
    </row>
    <row r="586" spans="14:18" ht="12.75">
      <c r="N586" s="12">
        <v>2.46</v>
      </c>
      <c r="O586" s="12">
        <f t="shared" si="32"/>
        <v>0.637</v>
      </c>
      <c r="P586" s="14" t="str">
        <f t="shared" si="33"/>
        <v>0.637</v>
      </c>
      <c r="Q586" s="6">
        <f t="shared" si="34"/>
        <v>0</v>
      </c>
      <c r="R586" s="6">
        <f t="shared" si="35"/>
        <v>0.5502362753578339</v>
      </c>
    </row>
    <row r="587" spans="14:18" ht="12.75">
      <c r="N587" s="12">
        <v>2.47</v>
      </c>
      <c r="O587" s="12">
        <f t="shared" si="32"/>
        <v>0.637</v>
      </c>
      <c r="P587" s="14" t="str">
        <f t="shared" si="33"/>
        <v>0.637</v>
      </c>
      <c r="Q587" s="6">
        <f t="shared" si="34"/>
        <v>0</v>
      </c>
      <c r="R587" s="6">
        <f t="shared" si="35"/>
        <v>0.5368387540004084</v>
      </c>
    </row>
    <row r="588" spans="14:18" ht="12.75">
      <c r="N588" s="12">
        <v>2.48</v>
      </c>
      <c r="O588" s="12">
        <f t="shared" si="32"/>
        <v>0.637</v>
      </c>
      <c r="P588" s="14" t="str">
        <f t="shared" si="33"/>
        <v>0.637</v>
      </c>
      <c r="Q588" s="6">
        <f t="shared" si="34"/>
        <v>0</v>
      </c>
      <c r="R588" s="6">
        <f t="shared" si="35"/>
        <v>0.5237150703403911</v>
      </c>
    </row>
    <row r="589" spans="14:18" ht="12.75">
      <c r="N589" s="12">
        <v>2.49</v>
      </c>
      <c r="O589" s="12">
        <f t="shared" si="32"/>
        <v>0.638</v>
      </c>
      <c r="P589" s="14" t="str">
        <f t="shared" si="33"/>
        <v>0.638</v>
      </c>
      <c r="Q589" s="6">
        <f t="shared" si="34"/>
        <v>0</v>
      </c>
      <c r="R589" s="6">
        <f t="shared" si="35"/>
        <v>0.5108611226030889</v>
      </c>
    </row>
    <row r="590" spans="14:18" ht="12.75">
      <c r="N590" s="12">
        <v>2.5</v>
      </c>
      <c r="O590" s="12">
        <f t="shared" si="32"/>
        <v>0.638</v>
      </c>
      <c r="P590" s="14" t="str">
        <f t="shared" si="33"/>
        <v>0.638</v>
      </c>
      <c r="Q590" s="6">
        <f t="shared" si="34"/>
        <v>0</v>
      </c>
      <c r="R590" s="6">
        <f t="shared" si="35"/>
        <v>0.4982728295633617</v>
      </c>
    </row>
    <row r="591" spans="14:18" ht="12.75">
      <c r="N591" s="12">
        <v>2.51</v>
      </c>
      <c r="O591" s="12">
        <f t="shared" si="32"/>
        <v>0.638</v>
      </c>
      <c r="P591" s="14" t="str">
        <f t="shared" si="33"/>
        <v>0.638</v>
      </c>
      <c r="Q591" s="6">
        <f t="shared" si="34"/>
        <v>0</v>
      </c>
      <c r="R591" s="6">
        <f t="shared" si="35"/>
        <v>0.48594613165352557</v>
      </c>
    </row>
    <row r="592" spans="14:18" ht="12.75">
      <c r="N592" s="12">
        <v>2.52</v>
      </c>
      <c r="O592" s="12">
        <f t="shared" si="32"/>
        <v>0.639</v>
      </c>
      <c r="P592" s="14" t="str">
        <f t="shared" si="33"/>
        <v>0.639</v>
      </c>
      <c r="Q592" s="6">
        <f t="shared" si="34"/>
        <v>0</v>
      </c>
      <c r="R592" s="6">
        <f t="shared" si="35"/>
        <v>0.4738769920333204</v>
      </c>
    </row>
    <row r="593" spans="14:18" ht="12.75">
      <c r="N593" s="12">
        <v>2.53</v>
      </c>
      <c r="O593" s="12">
        <f t="shared" si="32"/>
        <v>0.639</v>
      </c>
      <c r="P593" s="14" t="str">
        <f t="shared" si="33"/>
        <v>0.639</v>
      </c>
      <c r="Q593" s="6">
        <f t="shared" si="34"/>
        <v>0</v>
      </c>
      <c r="R593" s="6">
        <f t="shared" si="35"/>
        <v>0.4620613976222413</v>
      </c>
    </row>
    <row r="594" spans="14:18" ht="12.75">
      <c r="N594" s="12">
        <v>2.54</v>
      </c>
      <c r="O594" s="12">
        <f t="shared" si="32"/>
        <v>0.639</v>
      </c>
      <c r="P594" s="14" t="str">
        <f t="shared" si="33"/>
        <v>0.639</v>
      </c>
      <c r="Q594" s="6">
        <f t="shared" si="34"/>
        <v>0</v>
      </c>
      <c r="R594" s="6">
        <f t="shared" si="35"/>
        <v>0.4504953600945431</v>
      </c>
    </row>
    <row r="595" spans="14:18" ht="12.75">
      <c r="N595" s="12">
        <v>2.55</v>
      </c>
      <c r="O595" s="12">
        <f t="shared" si="32"/>
        <v>0.64</v>
      </c>
      <c r="P595" s="14" t="str">
        <f t="shared" si="33"/>
        <v>0.64</v>
      </c>
      <c r="Q595" s="6">
        <f t="shared" si="34"/>
        <v>0</v>
      </c>
      <c r="R595" s="6">
        <f t="shared" si="35"/>
        <v>0.4391749168372731</v>
      </c>
    </row>
    <row r="596" spans="14:18" ht="12.75">
      <c r="N596" s="12">
        <v>2.56</v>
      </c>
      <c r="O596" s="12">
        <f t="shared" si="32"/>
        <v>0.64</v>
      </c>
      <c r="P596" s="14" t="str">
        <f t="shared" si="33"/>
        <v>0.64</v>
      </c>
      <c r="Q596" s="6">
        <f t="shared" si="34"/>
        <v>0</v>
      </c>
      <c r="R596" s="6">
        <f t="shared" si="35"/>
        <v>0.4280961318716693</v>
      </c>
    </row>
    <row r="597" spans="14:18" ht="12.75">
      <c r="N597" s="12">
        <v>2.57</v>
      </c>
      <c r="O597" s="12">
        <f aca="true" t="shared" si="36" ref="O597:O660">ROUND($C$7+N597*$C$9,3)</f>
        <v>0.64</v>
      </c>
      <c r="P597" s="14" t="str">
        <f aca="true" t="shared" si="37" ref="P597:P660">CONCATENATE(O597)</f>
        <v>0.64</v>
      </c>
      <c r="Q597" s="6">
        <f aca="true" t="shared" si="38" ref="Q597:Q660">IF(OR(O597&lt;$E$6,O597&gt;$G$6),0,(EXP(-0.5*N597^2))/($C$9*SQRT(2*PI())))</f>
        <v>0</v>
      </c>
      <c r="R597" s="6">
        <f aca="true" t="shared" si="39" ref="R597:R660">IF(AND(O597&gt;=$E$6,O597&lt;=$G$6),0,(EXP(-0.5*N597^2))/($C$9*SQRT(2*PI())))</f>
        <v>0.41725509673830724</v>
      </c>
    </row>
    <row r="598" spans="14:18" ht="12.75">
      <c r="N598" s="12">
        <v>2.58</v>
      </c>
      <c r="O598" s="12">
        <f t="shared" si="36"/>
        <v>0.641</v>
      </c>
      <c r="P598" s="14" t="str">
        <f t="shared" si="37"/>
        <v>0.641</v>
      </c>
      <c r="Q598" s="6">
        <f t="shared" si="38"/>
        <v>0</v>
      </c>
      <c r="R598" s="6">
        <f t="shared" si="39"/>
        <v>0.40664793134637334</v>
      </c>
    </row>
    <row r="599" spans="14:18" ht="12.75">
      <c r="N599" s="12">
        <v>2.59</v>
      </c>
      <c r="O599" s="12">
        <f t="shared" si="36"/>
        <v>0.641</v>
      </c>
      <c r="P599" s="14" t="str">
        <f t="shared" si="37"/>
        <v>0.641</v>
      </c>
      <c r="Q599" s="6">
        <f t="shared" si="38"/>
        <v>0</v>
      </c>
      <c r="R599" s="6">
        <f t="shared" si="39"/>
        <v>0.3962707847874762</v>
      </c>
    </row>
    <row r="600" spans="14:18" ht="12.75">
      <c r="N600" s="12">
        <v>2.6</v>
      </c>
      <c r="O600" s="12">
        <f t="shared" si="36"/>
        <v>0.641</v>
      </c>
      <c r="P600" s="14" t="str">
        <f t="shared" si="37"/>
        <v>0.641</v>
      </c>
      <c r="Q600" s="6">
        <f t="shared" si="38"/>
        <v>0</v>
      </c>
      <c r="R600" s="6">
        <f t="shared" si="39"/>
        <v>0.38611983611439865</v>
      </c>
    </row>
    <row r="601" spans="14:18" ht="12.75">
      <c r="N601" s="12">
        <v>2.61</v>
      </c>
      <c r="O601" s="12">
        <f t="shared" si="36"/>
        <v>0.642</v>
      </c>
      <c r="P601" s="14" t="str">
        <f t="shared" si="37"/>
        <v>0.642</v>
      </c>
      <c r="Q601" s="6">
        <f t="shared" si="38"/>
        <v>0</v>
      </c>
      <c r="R601" s="6">
        <f t="shared" si="39"/>
        <v>0.3761912950852373</v>
      </c>
    </row>
    <row r="602" spans="14:18" ht="12.75">
      <c r="N602" s="12">
        <v>2.62</v>
      </c>
      <c r="O602" s="12">
        <f t="shared" si="36"/>
        <v>0.642</v>
      </c>
      <c r="P602" s="14" t="str">
        <f t="shared" si="37"/>
        <v>0.642</v>
      </c>
      <c r="Q602" s="6">
        <f t="shared" si="38"/>
        <v>0</v>
      </c>
      <c r="R602" s="6">
        <f t="shared" si="39"/>
        <v>0.3664814028733529</v>
      </c>
    </row>
    <row r="603" spans="14:18" ht="12.75">
      <c r="N603" s="12">
        <v>2.63</v>
      </c>
      <c r="O603" s="12">
        <f t="shared" si="36"/>
        <v>0.643</v>
      </c>
      <c r="P603" s="14" t="str">
        <f t="shared" si="37"/>
        <v>0.643</v>
      </c>
      <c r="Q603" s="6">
        <f t="shared" si="38"/>
        <v>0</v>
      </c>
      <c r="R603" s="6">
        <f t="shared" si="39"/>
        <v>0.35698643274360714</v>
      </c>
    </row>
    <row r="604" spans="14:18" ht="12.75">
      <c r="N604" s="12">
        <v>2.64</v>
      </c>
      <c r="O604" s="12">
        <f t="shared" si="36"/>
        <v>0.643</v>
      </c>
      <c r="P604" s="14" t="str">
        <f t="shared" si="37"/>
        <v>0.643</v>
      </c>
      <c r="Q604" s="6">
        <f t="shared" si="38"/>
        <v>0</v>
      </c>
      <c r="R604" s="6">
        <f t="shared" si="39"/>
        <v>0.34770269069533194</v>
      </c>
    </row>
    <row r="605" spans="14:18" ht="12.75">
      <c r="N605" s="12">
        <v>2.65</v>
      </c>
      <c r="O605" s="12">
        <f t="shared" si="36"/>
        <v>0.643</v>
      </c>
      <c r="P605" s="14" t="str">
        <f t="shared" si="37"/>
        <v>0.643</v>
      </c>
      <c r="Q605" s="6">
        <f t="shared" si="38"/>
        <v>0</v>
      </c>
      <c r="R605" s="6">
        <f t="shared" si="39"/>
        <v>0.33862651607252875</v>
      </c>
    </row>
    <row r="606" spans="14:18" ht="12.75">
      <c r="N606" s="12">
        <v>2.66</v>
      </c>
      <c r="O606" s="12">
        <f t="shared" si="36"/>
        <v>0.644</v>
      </c>
      <c r="P606" s="14" t="str">
        <f t="shared" si="37"/>
        <v>0.644</v>
      </c>
      <c r="Q606" s="6">
        <f t="shared" si="38"/>
        <v>0</v>
      </c>
      <c r="R606" s="6">
        <f t="shared" si="39"/>
        <v>0.32975428214176755</v>
      </c>
    </row>
    <row r="607" spans="14:18" ht="12.75">
      <c r="N607" s="12">
        <v>2.67</v>
      </c>
      <c r="O607" s="12">
        <f t="shared" si="36"/>
        <v>0.644</v>
      </c>
      <c r="P607" s="14" t="str">
        <f t="shared" si="37"/>
        <v>0.644</v>
      </c>
      <c r="Q607" s="6">
        <f t="shared" si="38"/>
        <v>0</v>
      </c>
      <c r="R607" s="6">
        <f t="shared" si="39"/>
        <v>0.32108239663829824</v>
      </c>
    </row>
    <row r="608" spans="14:18" ht="12.75">
      <c r="N608" s="12">
        <v>2.68</v>
      </c>
      <c r="O608" s="12">
        <f t="shared" si="36"/>
        <v>0.644</v>
      </c>
      <c r="P608" s="14" t="str">
        <f t="shared" si="37"/>
        <v>0.644</v>
      </c>
      <c r="Q608" s="6">
        <f t="shared" si="38"/>
        <v>0</v>
      </c>
      <c r="R608" s="6">
        <f t="shared" si="39"/>
        <v>0.31260730228086936</v>
      </c>
    </row>
    <row r="609" spans="14:18" ht="12.75">
      <c r="N609" s="12">
        <v>2.69</v>
      </c>
      <c r="O609" s="12">
        <f t="shared" si="36"/>
        <v>0.645</v>
      </c>
      <c r="P609" s="14" t="str">
        <f t="shared" si="37"/>
        <v>0.645</v>
      </c>
      <c r="Q609" s="6">
        <f t="shared" si="38"/>
        <v>0</v>
      </c>
      <c r="R609" s="6">
        <f t="shared" si="39"/>
        <v>0.30432547725577885</v>
      </c>
    </row>
    <row r="610" spans="14:18" ht="12.75">
      <c r="N610" s="12">
        <v>2.7</v>
      </c>
      <c r="O610" s="12">
        <f t="shared" si="36"/>
        <v>0.645</v>
      </c>
      <c r="P610" s="14" t="str">
        <f t="shared" si="37"/>
        <v>0.645</v>
      </c>
      <c r="Q610" s="6">
        <f t="shared" si="38"/>
        <v>0</v>
      </c>
      <c r="R610" s="6">
        <f t="shared" si="39"/>
        <v>0.2962334356706689</v>
      </c>
    </row>
    <row r="611" spans="14:18" ht="12.75">
      <c r="N611" s="12">
        <v>2.71</v>
      </c>
      <c r="O611" s="12">
        <f t="shared" si="36"/>
        <v>0.645</v>
      </c>
      <c r="P611" s="14" t="str">
        <f t="shared" si="37"/>
        <v>0.645</v>
      </c>
      <c r="Q611" s="6">
        <f t="shared" si="38"/>
        <v>0</v>
      </c>
      <c r="R611" s="6">
        <f t="shared" si="39"/>
        <v>0.28832772797860756</v>
      </c>
    </row>
    <row r="612" spans="14:18" ht="12.75">
      <c r="N612" s="12">
        <v>2.72</v>
      </c>
      <c r="O612" s="12">
        <f t="shared" si="36"/>
        <v>0.646</v>
      </c>
      <c r="P612" s="14" t="str">
        <f t="shared" si="37"/>
        <v>0.646</v>
      </c>
      <c r="Q612" s="6">
        <f t="shared" si="38"/>
        <v>0</v>
      </c>
      <c r="R612" s="6">
        <f t="shared" si="39"/>
        <v>0.28060494137297914</v>
      </c>
    </row>
    <row r="613" spans="14:18" ht="12.75">
      <c r="N613" s="12">
        <v>2.73</v>
      </c>
      <c r="O613" s="12">
        <f t="shared" si="36"/>
        <v>0.646</v>
      </c>
      <c r="P613" s="14" t="str">
        <f t="shared" si="37"/>
        <v>0.646</v>
      </c>
      <c r="Q613" s="6">
        <f t="shared" si="38"/>
        <v>0</v>
      </c>
      <c r="R613" s="6">
        <f t="shared" si="39"/>
        <v>0.27306170015373926</v>
      </c>
    </row>
    <row r="614" spans="14:18" ht="12.75">
      <c r="N614" s="12">
        <v>2.74</v>
      </c>
      <c r="O614" s="12">
        <f t="shared" si="36"/>
        <v>0.646</v>
      </c>
      <c r="P614" s="14" t="str">
        <f t="shared" si="37"/>
        <v>0.646</v>
      </c>
      <c r="Q614" s="6">
        <f t="shared" si="38"/>
        <v>0</v>
      </c>
      <c r="R614" s="6">
        <f t="shared" si="39"/>
        <v>0.26569466606556963</v>
      </c>
    </row>
    <row r="615" spans="14:18" ht="12.75">
      <c r="N615" s="12">
        <v>2.75</v>
      </c>
      <c r="O615" s="12">
        <f t="shared" si="36"/>
        <v>0.647</v>
      </c>
      <c r="P615" s="14" t="str">
        <f t="shared" si="37"/>
        <v>0.647</v>
      </c>
      <c r="Q615" s="6">
        <f t="shared" si="38"/>
        <v>0</v>
      </c>
      <c r="R615" s="6">
        <f t="shared" si="39"/>
        <v>0.25850053860849725</v>
      </c>
    </row>
    <row r="616" spans="14:18" ht="12.75">
      <c r="N616" s="12">
        <v>2.76</v>
      </c>
      <c r="O616" s="12">
        <f t="shared" si="36"/>
        <v>0.647</v>
      </c>
      <c r="P616" s="14" t="str">
        <f t="shared" si="37"/>
        <v>0.647</v>
      </c>
      <c r="Q616" s="6">
        <f t="shared" si="38"/>
        <v>0</v>
      </c>
      <c r="R616" s="6">
        <f t="shared" si="39"/>
        <v>0.25147605532152245</v>
      </c>
    </row>
    <row r="617" spans="14:18" ht="12.75">
      <c r="N617" s="12">
        <v>2.77</v>
      </c>
      <c r="O617" s="12">
        <f t="shared" si="36"/>
        <v>0.647</v>
      </c>
      <c r="P617" s="14" t="str">
        <f t="shared" si="37"/>
        <v>0.647</v>
      </c>
      <c r="Q617" s="6">
        <f t="shared" si="38"/>
        <v>0</v>
      </c>
      <c r="R617" s="6">
        <f t="shared" si="39"/>
        <v>0.2446179920398248</v>
      </c>
    </row>
    <row r="618" spans="14:18" ht="12.75">
      <c r="N618" s="12">
        <v>2.78</v>
      </c>
      <c r="O618" s="12">
        <f t="shared" si="36"/>
        <v>0.648</v>
      </c>
      <c r="P618" s="14" t="str">
        <f t="shared" si="37"/>
        <v>0.648</v>
      </c>
      <c r="Q618" s="6">
        <f t="shared" si="38"/>
        <v>0</v>
      </c>
      <c r="R618" s="6">
        <f t="shared" si="39"/>
        <v>0.23792316312610806</v>
      </c>
    </row>
    <row r="619" spans="14:18" ht="12.75">
      <c r="N619" s="12">
        <v>2.79</v>
      </c>
      <c r="O619" s="12">
        <f t="shared" si="36"/>
        <v>0.648</v>
      </c>
      <c r="P619" s="14" t="str">
        <f t="shared" si="37"/>
        <v>0.648</v>
      </c>
      <c r="Q619" s="6">
        <f t="shared" si="38"/>
        <v>0</v>
      </c>
      <c r="R619" s="6">
        <f t="shared" si="39"/>
        <v>0.23138842167664458</v>
      </c>
    </row>
    <row r="620" spans="14:18" ht="12.75">
      <c r="N620" s="12">
        <v>2.8</v>
      </c>
      <c r="O620" s="12">
        <f t="shared" si="36"/>
        <v>0.648</v>
      </c>
      <c r="P620" s="14" t="str">
        <f t="shared" si="37"/>
        <v>0.648</v>
      </c>
      <c r="Q620" s="6">
        <f t="shared" si="38"/>
        <v>0</v>
      </c>
      <c r="R620" s="6">
        <f t="shared" si="39"/>
        <v>0.22501065970259732</v>
      </c>
    </row>
    <row r="621" spans="14:18" ht="12.75">
      <c r="N621" s="12">
        <v>2.81</v>
      </c>
      <c r="O621" s="12">
        <f t="shared" si="36"/>
        <v>0.649</v>
      </c>
      <c r="P621" s="14" t="str">
        <f t="shared" si="37"/>
        <v>0.649</v>
      </c>
      <c r="Q621" s="6">
        <f t="shared" si="38"/>
        <v>0</v>
      </c>
      <c r="R621" s="6">
        <f t="shared" si="39"/>
        <v>0.21878680828717714</v>
      </c>
    </row>
    <row r="622" spans="14:18" ht="12.75">
      <c r="N622" s="12">
        <v>2.82</v>
      </c>
      <c r="O622" s="12">
        <f t="shared" si="36"/>
        <v>0.649</v>
      </c>
      <c r="P622" s="14" t="str">
        <f t="shared" si="37"/>
        <v>0.649</v>
      </c>
      <c r="Q622" s="6">
        <f t="shared" si="38"/>
        <v>0</v>
      </c>
      <c r="R622" s="6">
        <f t="shared" si="39"/>
        <v>0.21271383771921765</v>
      </c>
    </row>
    <row r="623" spans="14:18" ht="12.75">
      <c r="N623" s="12">
        <v>2.83</v>
      </c>
      <c r="O623" s="12">
        <f t="shared" si="36"/>
        <v>0.65</v>
      </c>
      <c r="P623" s="14" t="str">
        <f t="shared" si="37"/>
        <v>0.65</v>
      </c>
      <c r="Q623" s="6">
        <f t="shared" si="38"/>
        <v>0</v>
      </c>
      <c r="R623" s="6">
        <f t="shared" si="39"/>
        <v>0.2067887576037272</v>
      </c>
    </row>
    <row r="624" spans="14:18" ht="12.75">
      <c r="N624" s="12">
        <v>2.84</v>
      </c>
      <c r="O624" s="12">
        <f t="shared" si="36"/>
        <v>0.65</v>
      </c>
      <c r="P624" s="14" t="str">
        <f t="shared" si="37"/>
        <v>0.65</v>
      </c>
      <c r="Q624" s="6">
        <f t="shared" si="38"/>
        <v>0</v>
      </c>
      <c r="R624" s="6">
        <f t="shared" si="39"/>
        <v>0.20100861695000047</v>
      </c>
    </row>
    <row r="625" spans="14:18" ht="12.75">
      <c r="N625" s="12">
        <v>2.85</v>
      </c>
      <c r="O625" s="12">
        <f t="shared" si="36"/>
        <v>0.65</v>
      </c>
      <c r="P625" s="14" t="str">
        <f t="shared" si="37"/>
        <v>0.65</v>
      </c>
      <c r="Q625" s="6">
        <f t="shared" si="38"/>
        <v>0</v>
      </c>
      <c r="R625" s="6">
        <f t="shared" si="39"/>
        <v>0.1953705042378502</v>
      </c>
    </row>
    <row r="626" spans="14:18" ht="12.75">
      <c r="N626" s="12">
        <v>2.86</v>
      </c>
      <c r="O626" s="12">
        <f t="shared" si="36"/>
        <v>0.651</v>
      </c>
      <c r="P626" s="14" t="str">
        <f t="shared" si="37"/>
        <v>0.651</v>
      </c>
      <c r="Q626" s="6">
        <f t="shared" si="38"/>
        <v>0</v>
      </c>
      <c r="R626" s="6">
        <f t="shared" si="39"/>
        <v>0.18987154746253776</v>
      </c>
    </row>
    <row r="627" spans="14:18" ht="12.75">
      <c r="N627" s="12">
        <v>2.87</v>
      </c>
      <c r="O627" s="12">
        <f t="shared" si="36"/>
        <v>0.651</v>
      </c>
      <c r="P627" s="14" t="str">
        <f t="shared" si="37"/>
        <v>0.651</v>
      </c>
      <c r="Q627" s="6">
        <f t="shared" si="38"/>
        <v>0</v>
      </c>
      <c r="R627" s="6">
        <f t="shared" si="39"/>
        <v>0.18450891415896448</v>
      </c>
    </row>
    <row r="628" spans="14:18" ht="12.75">
      <c r="N628" s="12">
        <v>2.88</v>
      </c>
      <c r="O628" s="12">
        <f t="shared" si="36"/>
        <v>0.651</v>
      </c>
      <c r="P628" s="14" t="str">
        <f t="shared" si="37"/>
        <v>0.651</v>
      </c>
      <c r="Q628" s="6">
        <f t="shared" si="38"/>
        <v>0</v>
      </c>
      <c r="R628" s="6">
        <f t="shared" si="39"/>
        <v>0.17927981140569776</v>
      </c>
    </row>
    <row r="629" spans="14:18" ht="12.75">
      <c r="N629" s="12">
        <v>2.89</v>
      </c>
      <c r="O629" s="12">
        <f t="shared" si="36"/>
        <v>0.652</v>
      </c>
      <c r="P629" s="14" t="str">
        <f t="shared" si="37"/>
        <v>0.652</v>
      </c>
      <c r="Q629" s="6">
        <f t="shared" si="38"/>
        <v>0</v>
      </c>
      <c r="R629" s="6">
        <f t="shared" si="39"/>
        <v>0.17418148580939025</v>
      </c>
    </row>
    <row r="630" spans="14:18" ht="12.75">
      <c r="N630" s="12">
        <v>2.9</v>
      </c>
      <c r="O630" s="12">
        <f t="shared" si="36"/>
        <v>0.652</v>
      </c>
      <c r="P630" s="14" t="str">
        <f t="shared" si="37"/>
        <v>0.652</v>
      </c>
      <c r="Q630" s="6">
        <f t="shared" si="38"/>
        <v>0</v>
      </c>
      <c r="R630" s="6">
        <f t="shared" si="39"/>
        <v>0.169211223470161</v>
      </c>
    </row>
    <row r="631" spans="14:18" ht="12.75">
      <c r="N631" s="12">
        <v>2.91</v>
      </c>
      <c r="O631" s="12">
        <f t="shared" si="36"/>
        <v>0.652</v>
      </c>
      <c r="P631" s="14" t="str">
        <f t="shared" si="37"/>
        <v>0.652</v>
      </c>
      <c r="Q631" s="6">
        <f t="shared" si="38"/>
        <v>0</v>
      </c>
      <c r="R631" s="6">
        <f t="shared" si="39"/>
        <v>0.16436634992849447</v>
      </c>
    </row>
    <row r="632" spans="14:18" ht="12.75">
      <c r="N632" s="12">
        <v>2.92</v>
      </c>
      <c r="O632" s="12">
        <f t="shared" si="36"/>
        <v>0.653</v>
      </c>
      <c r="P632" s="14" t="str">
        <f t="shared" si="37"/>
        <v>0.653</v>
      </c>
      <c r="Q632" s="6">
        <f t="shared" si="38"/>
        <v>0</v>
      </c>
      <c r="R632" s="6">
        <f t="shared" si="39"/>
        <v>0.15964423009421755</v>
      </c>
    </row>
    <row r="633" spans="14:18" ht="12.75">
      <c r="N633" s="12">
        <v>2.93</v>
      </c>
      <c r="O633" s="12">
        <f t="shared" si="36"/>
        <v>0.653</v>
      </c>
      <c r="P633" s="14" t="str">
        <f t="shared" si="37"/>
        <v>0.653</v>
      </c>
      <c r="Q633" s="6">
        <f t="shared" si="38"/>
        <v>0</v>
      </c>
      <c r="R633" s="6">
        <f t="shared" si="39"/>
        <v>0.1550422681581036</v>
      </c>
    </row>
    <row r="634" spans="14:18" ht="12.75">
      <c r="N634" s="12">
        <v>2.94</v>
      </c>
      <c r="O634" s="12">
        <f t="shared" si="36"/>
        <v>0.653</v>
      </c>
      <c r="P634" s="14" t="str">
        <f t="shared" si="37"/>
        <v>0.653</v>
      </c>
      <c r="Q634" s="6">
        <f t="shared" si="38"/>
        <v>0</v>
      </c>
      <c r="R634" s="6">
        <f t="shared" si="39"/>
        <v>0.1505579074866603</v>
      </c>
    </row>
    <row r="635" spans="14:18" ht="12.75">
      <c r="N635" s="12">
        <v>2.95</v>
      </c>
      <c r="O635" s="12">
        <f t="shared" si="36"/>
        <v>0.654</v>
      </c>
      <c r="P635" s="14" t="str">
        <f t="shared" si="37"/>
        <v>0.654</v>
      </c>
      <c r="Q635" s="6">
        <f t="shared" si="38"/>
        <v>0</v>
      </c>
      <c r="R635" s="6">
        <f t="shared" si="39"/>
        <v>0.14618863050063702</v>
      </c>
    </row>
    <row r="636" spans="14:18" ht="12.75">
      <c r="N636" s="12">
        <v>2.96</v>
      </c>
      <c r="O636" s="12">
        <f t="shared" si="36"/>
        <v>0.654</v>
      </c>
      <c r="P636" s="14" t="str">
        <f t="shared" si="37"/>
        <v>0.654</v>
      </c>
      <c r="Q636" s="6">
        <f t="shared" si="38"/>
        <v>0</v>
      </c>
      <c r="R636" s="6">
        <f t="shared" si="39"/>
        <v>0.14193195853780302</v>
      </c>
    </row>
    <row r="637" spans="14:18" ht="12.75">
      <c r="N637" s="12">
        <v>2.97</v>
      </c>
      <c r="O637" s="12">
        <f t="shared" si="36"/>
        <v>0.654</v>
      </c>
      <c r="P637" s="14" t="str">
        <f t="shared" si="37"/>
        <v>0.654</v>
      </c>
      <c r="Q637" s="6">
        <f t="shared" si="38"/>
        <v>0</v>
      </c>
      <c r="R637" s="6">
        <f t="shared" si="39"/>
        <v>0.13778545170052361</v>
      </c>
    </row>
    <row r="638" spans="14:18" ht="12.75">
      <c r="N638" s="12">
        <v>2.98</v>
      </c>
      <c r="O638" s="12">
        <f t="shared" si="36"/>
        <v>0.655</v>
      </c>
      <c r="P638" s="14" t="str">
        <f t="shared" si="37"/>
        <v>0.655</v>
      </c>
      <c r="Q638" s="6">
        <f t="shared" si="38"/>
        <v>0</v>
      </c>
      <c r="R638" s="6">
        <f t="shared" si="39"/>
        <v>0.13374670868867278</v>
      </c>
    </row>
    <row r="639" spans="14:18" ht="12.75">
      <c r="N639" s="12">
        <v>2.99</v>
      </c>
      <c r="O639" s="12">
        <f t="shared" si="36"/>
        <v>0.655</v>
      </c>
      <c r="P639" s="14" t="str">
        <f t="shared" si="37"/>
        <v>0.655</v>
      </c>
      <c r="Q639" s="6">
        <f t="shared" si="38"/>
        <v>0</v>
      </c>
      <c r="R639" s="6">
        <f t="shared" si="39"/>
        <v>0.12981336661840126</v>
      </c>
    </row>
    <row r="640" spans="14:18" ht="12.75">
      <c r="N640" s="12">
        <v>3</v>
      </c>
      <c r="O640" s="12">
        <f t="shared" si="36"/>
        <v>0.656</v>
      </c>
      <c r="P640" s="14" t="str">
        <f t="shared" si="37"/>
        <v>0.656</v>
      </c>
      <c r="Q640" s="6">
        <f t="shared" si="38"/>
        <v>0</v>
      </c>
      <c r="R640" s="6">
        <f t="shared" si="39"/>
        <v>0.1259831008272877</v>
      </c>
    </row>
    <row r="641" spans="14:18" ht="12.75">
      <c r="N641" s="12">
        <v>3.01</v>
      </c>
      <c r="O641" s="12">
        <f t="shared" si="36"/>
        <v>0.656</v>
      </c>
      <c r="P641" s="14" t="str">
        <f t="shared" si="37"/>
        <v>0.656</v>
      </c>
      <c r="Q641" s="6">
        <f t="shared" si="38"/>
        <v>0</v>
      </c>
      <c r="R641" s="6">
        <f t="shared" si="39"/>
        <v>0.1222536246663799</v>
      </c>
    </row>
    <row r="642" spans="14:18" ht="12.75">
      <c r="N642" s="12">
        <v>3.02</v>
      </c>
      <c r="O642" s="12">
        <f t="shared" si="36"/>
        <v>0.656</v>
      </c>
      <c r="P642" s="14" t="str">
        <f t="shared" si="37"/>
        <v>0.656</v>
      </c>
      <c r="Q642" s="6">
        <f t="shared" si="38"/>
        <v>0</v>
      </c>
      <c r="R642" s="6">
        <f t="shared" si="39"/>
        <v>0.11862268927964009</v>
      </c>
    </row>
    <row r="643" spans="14:18" ht="12.75">
      <c r="N643" s="12">
        <v>3.03</v>
      </c>
      <c r="O643" s="12">
        <f t="shared" si="36"/>
        <v>0.657</v>
      </c>
      <c r="P643" s="14" t="str">
        <f t="shared" si="37"/>
        <v>0.657</v>
      </c>
      <c r="Q643" s="6">
        <f t="shared" si="38"/>
        <v>0</v>
      </c>
      <c r="R643" s="6">
        <f t="shared" si="39"/>
        <v>0.11508808337129411</v>
      </c>
    </row>
    <row r="644" spans="14:18" ht="12.75">
      <c r="N644" s="12">
        <v>3.04</v>
      </c>
      <c r="O644" s="12">
        <f t="shared" si="36"/>
        <v>0.657</v>
      </c>
      <c r="P644" s="14" t="str">
        <f t="shared" si="37"/>
        <v>0.657</v>
      </c>
      <c r="Q644" s="6">
        <f t="shared" si="38"/>
        <v>0</v>
      </c>
      <c r="R644" s="6">
        <f t="shared" si="39"/>
        <v>0.1116476329615787</v>
      </c>
    </row>
    <row r="645" spans="14:18" ht="12.75">
      <c r="N645" s="12">
        <v>3.05</v>
      </c>
      <c r="O645" s="12">
        <f t="shared" si="36"/>
        <v>0.657</v>
      </c>
      <c r="P645" s="14" t="str">
        <f t="shared" si="37"/>
        <v>0.657</v>
      </c>
      <c r="Q645" s="6">
        <f t="shared" si="38"/>
        <v>0</v>
      </c>
      <c r="R645" s="6">
        <f t="shared" si="39"/>
        <v>0.10829920113137914</v>
      </c>
    </row>
    <row r="646" spans="14:18" ht="12.75">
      <c r="N646" s="12">
        <v>3.06</v>
      </c>
      <c r="O646" s="12">
        <f t="shared" si="36"/>
        <v>0.658</v>
      </c>
      <c r="P646" s="14" t="str">
        <f t="shared" si="37"/>
        <v>0.658</v>
      </c>
      <c r="Q646" s="6">
        <f t="shared" si="38"/>
        <v>0</v>
      </c>
      <c r="R646" s="6">
        <f t="shared" si="39"/>
        <v>0.10504068775623529</v>
      </c>
    </row>
    <row r="647" spans="14:18" ht="12.75">
      <c r="N647" s="12">
        <v>3.07</v>
      </c>
      <c r="O647" s="12">
        <f t="shared" si="36"/>
        <v>0.658</v>
      </c>
      <c r="P647" s="14" t="str">
        <f t="shared" si="37"/>
        <v>0.658</v>
      </c>
      <c r="Q647" s="6">
        <f t="shared" si="38"/>
        <v>0</v>
      </c>
      <c r="R647" s="6">
        <f t="shared" si="39"/>
        <v>0.10187002923019532</v>
      </c>
    </row>
    <row r="648" spans="14:18" ht="12.75">
      <c r="N648" s="12">
        <v>3.08</v>
      </c>
      <c r="O648" s="12">
        <f t="shared" si="36"/>
        <v>0.658</v>
      </c>
      <c r="P648" s="14" t="str">
        <f t="shared" si="37"/>
        <v>0.658</v>
      </c>
      <c r="Q648" s="6">
        <f t="shared" si="38"/>
        <v>0</v>
      </c>
      <c r="R648" s="6">
        <f t="shared" si="39"/>
        <v>0.09878519817997987</v>
      </c>
    </row>
    <row r="649" spans="14:18" ht="12.75">
      <c r="N649" s="12">
        <v>3.09</v>
      </c>
      <c r="O649" s="12">
        <f t="shared" si="36"/>
        <v>0.659</v>
      </c>
      <c r="P649" s="14" t="str">
        <f t="shared" si="37"/>
        <v>0.659</v>
      </c>
      <c r="Q649" s="6">
        <f t="shared" si="38"/>
        <v>0</v>
      </c>
      <c r="R649" s="6">
        <f t="shared" si="39"/>
        <v>0.09578420316992187</v>
      </c>
    </row>
    <row r="650" spans="14:18" ht="12.75">
      <c r="N650" s="12">
        <v>3.1</v>
      </c>
      <c r="O650" s="12">
        <f t="shared" si="36"/>
        <v>0.659</v>
      </c>
      <c r="P650" s="14" t="str">
        <f t="shared" si="37"/>
        <v>0.659</v>
      </c>
      <c r="Q650" s="6">
        <f t="shared" si="38"/>
        <v>0</v>
      </c>
      <c r="R650" s="6">
        <f t="shared" si="39"/>
        <v>0.09286508839813092</v>
      </c>
    </row>
    <row r="651" spans="14:18" ht="12.75">
      <c r="N651" s="12">
        <v>3.11</v>
      </c>
      <c r="O651" s="12">
        <f t="shared" si="36"/>
        <v>0.659</v>
      </c>
      <c r="P651" s="14" t="str">
        <f t="shared" si="37"/>
        <v>0.659</v>
      </c>
      <c r="Q651" s="6">
        <f t="shared" si="38"/>
        <v>0</v>
      </c>
      <c r="R651" s="6">
        <f t="shared" si="39"/>
        <v>0.0900259333843304</v>
      </c>
    </row>
    <row r="652" spans="14:18" ht="12.75">
      <c r="N652" s="12">
        <v>3.12</v>
      </c>
      <c r="O652" s="12">
        <f t="shared" si="36"/>
        <v>0.66</v>
      </c>
      <c r="P652" s="14" t="str">
        <f t="shared" si="37"/>
        <v>0.66</v>
      </c>
      <c r="Q652" s="6">
        <f t="shared" si="38"/>
        <v>0</v>
      </c>
      <c r="R652" s="6">
        <f t="shared" si="39"/>
        <v>0.08726485264980159</v>
      </c>
    </row>
    <row r="653" spans="14:18" ht="12.75">
      <c r="N653" s="12">
        <v>3.13</v>
      </c>
      <c r="O653" s="12">
        <f t="shared" si="36"/>
        <v>0.66</v>
      </c>
      <c r="P653" s="14" t="str">
        <f t="shared" si="37"/>
        <v>0.66</v>
      </c>
      <c r="Q653" s="6">
        <f t="shared" si="38"/>
        <v>0</v>
      </c>
      <c r="R653" s="6">
        <f t="shared" si="39"/>
        <v>0.08457999538986884</v>
      </c>
    </row>
    <row r="654" spans="14:18" ht="12.75">
      <c r="N654" s="12">
        <v>3.14</v>
      </c>
      <c r="O654" s="12">
        <f t="shared" si="36"/>
        <v>0.66</v>
      </c>
      <c r="P654" s="14" t="str">
        <f t="shared" si="37"/>
        <v>0.66</v>
      </c>
      <c r="Q654" s="6">
        <f t="shared" si="38"/>
        <v>0</v>
      </c>
      <c r="R654" s="6">
        <f t="shared" si="39"/>
        <v>0.08196954513934147</v>
      </c>
    </row>
    <row r="655" spans="14:18" ht="12.75">
      <c r="N655" s="12">
        <v>3.15</v>
      </c>
      <c r="O655" s="12">
        <f t="shared" si="36"/>
        <v>0.661</v>
      </c>
      <c r="P655" s="14" t="str">
        <f t="shared" si="37"/>
        <v>0.661</v>
      </c>
      <c r="Q655" s="6">
        <f t="shared" si="38"/>
        <v>0</v>
      </c>
      <c r="R655" s="6">
        <f t="shared" si="39"/>
        <v>0.07943171943133208</v>
      </c>
    </row>
    <row r="656" spans="14:18" ht="12.75">
      <c r="N656" s="12">
        <v>3.16</v>
      </c>
      <c r="O656" s="12">
        <f t="shared" si="36"/>
        <v>0.661</v>
      </c>
      <c r="P656" s="14" t="str">
        <f t="shared" si="37"/>
        <v>0.661</v>
      </c>
      <c r="Q656" s="6">
        <f t="shared" si="38"/>
        <v>0</v>
      </c>
      <c r="R656" s="6">
        <f t="shared" si="39"/>
        <v>0.07696476944985144</v>
      </c>
    </row>
    <row r="657" spans="14:18" ht="12.75">
      <c r="N657" s="12">
        <v>3.17</v>
      </c>
      <c r="O657" s="12">
        <f t="shared" si="36"/>
        <v>0.662</v>
      </c>
      <c r="P657" s="14" t="str">
        <f t="shared" si="37"/>
        <v>0.662</v>
      </c>
      <c r="Q657" s="6">
        <f t="shared" si="38"/>
        <v>0</v>
      </c>
      <c r="R657" s="6">
        <f t="shared" si="39"/>
        <v>0.07456697967658123</v>
      </c>
    </row>
    <row r="658" spans="14:18" ht="12.75">
      <c r="N658" s="12">
        <v>3.18</v>
      </c>
      <c r="O658" s="12">
        <f t="shared" si="36"/>
        <v>0.662</v>
      </c>
      <c r="P658" s="14" t="str">
        <f t="shared" si="37"/>
        <v>0.662</v>
      </c>
      <c r="Q658" s="6">
        <f t="shared" si="38"/>
        <v>0</v>
      </c>
      <c r="R658" s="6">
        <f t="shared" si="39"/>
        <v>0.07223666753220993</v>
      </c>
    </row>
    <row r="659" spans="14:18" ht="12.75">
      <c r="N659" s="12">
        <v>3.19</v>
      </c>
      <c r="O659" s="12">
        <f t="shared" si="36"/>
        <v>0.662</v>
      </c>
      <c r="P659" s="14" t="str">
        <f t="shared" si="37"/>
        <v>0.662</v>
      </c>
      <c r="Q659" s="6">
        <f t="shared" si="38"/>
        <v>0</v>
      </c>
      <c r="R659" s="6">
        <f t="shared" si="39"/>
        <v>0.06997218301271622</v>
      </c>
    </row>
    <row r="660" spans="14:18" ht="12.75">
      <c r="N660" s="12">
        <v>3.2</v>
      </c>
      <c r="O660" s="12">
        <f t="shared" si="36"/>
        <v>0.663</v>
      </c>
      <c r="P660" s="14" t="str">
        <f t="shared" si="37"/>
        <v>0.663</v>
      </c>
      <c r="Q660" s="6">
        <f t="shared" si="38"/>
        <v>0</v>
      </c>
      <c r="R660" s="6">
        <f t="shared" si="39"/>
        <v>0.06777190832096838</v>
      </c>
    </row>
    <row r="661" spans="14:15" ht="12.75">
      <c r="N661" s="12"/>
      <c r="O661" s="12"/>
    </row>
    <row r="662" spans="14:15" ht="12.75">
      <c r="N662" s="12"/>
      <c r="O662" s="12"/>
    </row>
    <row r="663" spans="14:15" ht="12.75">
      <c r="N663" s="12"/>
      <c r="O663" s="12"/>
    </row>
    <row r="664" spans="14:15" ht="12.75">
      <c r="N664" s="12"/>
      <c r="O664" s="12"/>
    </row>
    <row r="665" spans="14:15" ht="12.75">
      <c r="N665" s="12"/>
      <c r="O665" s="12"/>
    </row>
  </sheetData>
  <sheetProtection password="87C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GriffiLo</cp:lastModifiedBy>
  <cp:lastPrinted>2003-10-29T20:05:43Z</cp:lastPrinted>
  <dcterms:created xsi:type="dcterms:W3CDTF">2000-09-27T01:24:46Z</dcterms:created>
  <dcterms:modified xsi:type="dcterms:W3CDTF">2010-10-18T16:54:02Z</dcterms:modified>
  <cp:category/>
  <cp:version/>
  <cp:contentType/>
  <cp:contentStatus/>
</cp:coreProperties>
</file>