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40" windowHeight="8325" activeTab="0"/>
  </bookViews>
  <sheets>
    <sheet name="2004 Financials" sheetId="1" r:id="rId1"/>
    <sheet name="2003 Financials" sheetId="2" r:id="rId2"/>
    <sheet name="Stock Price '04-'03" sheetId="3" r:id="rId3"/>
    <sheet name="Cost Reduction Goals" sheetId="4" r:id="rId4"/>
    <sheet name="Customer Loyalty Report" sheetId="5" r:id="rId5"/>
    <sheet name="Pricing Structure Report" sheetId="6" r:id="rId6"/>
    <sheet name="Loyalty Program Results" sheetId="7" r:id="rId7"/>
    <sheet name="Fuel Hedging Report" sheetId="8" r:id="rId8"/>
    <sheet name="Call Monitoring Transcripts" sheetId="9" r:id="rId9"/>
    <sheet name="Exit Interview Excerpts" sheetId="10" r:id="rId10"/>
    <sheet name="Average Rep Call Times" sheetId="11" r:id="rId11"/>
    <sheet name="Segmentation Strategy" sheetId="12" r:id="rId12"/>
  </sheets>
  <definedNames/>
  <calcPr fullCalcOnLoad="1"/>
</workbook>
</file>

<file path=xl/sharedStrings.xml><?xml version="1.0" encoding="utf-8"?>
<sst xmlns="http://schemas.openxmlformats.org/spreadsheetml/2006/main" count="379" uniqueCount="214">
  <si>
    <t>Classic Airlines 2004 Monthly Financial Results</t>
  </si>
  <si>
    <t>(in millions)</t>
  </si>
  <si>
    <t>Jan</t>
  </si>
  <si>
    <t>Feb</t>
  </si>
  <si>
    <t>Mar</t>
  </si>
  <si>
    <t>April</t>
  </si>
  <si>
    <t>May</t>
  </si>
  <si>
    <t>June</t>
  </si>
  <si>
    <t>July</t>
  </si>
  <si>
    <t>Aug</t>
  </si>
  <si>
    <t>Sept</t>
  </si>
  <si>
    <t>Oct</t>
  </si>
  <si>
    <t>Nov</t>
  </si>
  <si>
    <t>Dec</t>
  </si>
  <si>
    <t>Total</t>
  </si>
  <si>
    <t>Operating Revenues:</t>
  </si>
  <si>
    <t xml:space="preserve">Passenger </t>
  </si>
  <si>
    <t>Cargo</t>
  </si>
  <si>
    <t>Total Operating Revenues</t>
  </si>
  <si>
    <t>Operating Expenses</t>
  </si>
  <si>
    <t>Salaries and related costs</t>
  </si>
  <si>
    <t>Aircraft fuel</t>
  </si>
  <si>
    <t>Depreciation and amortization</t>
  </si>
  <si>
    <t>Contracted services</t>
  </si>
  <si>
    <t>Landing fees and other rents</t>
  </si>
  <si>
    <t>Aircraft maintenance</t>
  </si>
  <si>
    <t>Aircraft rent</t>
  </si>
  <si>
    <t>Other selling expenses</t>
  </si>
  <si>
    <t>Passenger commissions</t>
  </si>
  <si>
    <t>Passenger service</t>
  </si>
  <si>
    <t>Total Operating Expenses</t>
  </si>
  <si>
    <t>Operating Income (loss)</t>
  </si>
  <si>
    <t>Other income, net</t>
  </si>
  <si>
    <t>Interest expense</t>
  </si>
  <si>
    <t>Interest income</t>
  </si>
  <si>
    <t>Total Other Income (expense)</t>
  </si>
  <si>
    <t>Income (Loss) Before Taxes</t>
  </si>
  <si>
    <t>Income Tax Provision (Benefit)</t>
  </si>
  <si>
    <t>Net Income (Loss)</t>
  </si>
  <si>
    <t>Classic Airlines 2003 Monthly Financial Results</t>
  </si>
  <si>
    <t>Classic Airlines' Stock Price - 2004</t>
  </si>
  <si>
    <t>Apr</t>
  </si>
  <si>
    <t>Jun</t>
  </si>
  <si>
    <t>Jul</t>
  </si>
  <si>
    <t>Sep</t>
  </si>
  <si>
    <t>Stock Price</t>
  </si>
  <si>
    <t>Classic Airlines' Stock Price - 2003</t>
  </si>
  <si>
    <t>Classic Airlines Cost Reduction Goals By Department</t>
  </si>
  <si>
    <t>Quarterly Reduction Required To Meet 15% Goal</t>
  </si>
  <si>
    <t>Department</t>
  </si>
  <si>
    <t>Q1</t>
  </si>
  <si>
    <t>Q2</t>
  </si>
  <si>
    <t>Q3</t>
  </si>
  <si>
    <t>Q4</t>
  </si>
  <si>
    <t>Q5</t>
  </si>
  <si>
    <t>Q6</t>
  </si>
  <si>
    <t>Administrative</t>
  </si>
  <si>
    <t>IT</t>
  </si>
  <si>
    <t>Operations</t>
  </si>
  <si>
    <t>Marketing</t>
  </si>
  <si>
    <t>Sales</t>
  </si>
  <si>
    <t>Q1 2004</t>
  </si>
  <si>
    <t>Q2 2004</t>
  </si>
  <si>
    <t>Q3 2004</t>
  </si>
  <si>
    <t>Q4 2004</t>
  </si>
  <si>
    <t>Q1 2002</t>
  </si>
  <si>
    <t>Q2 2002</t>
  </si>
  <si>
    <t>Q3 2002</t>
  </si>
  <si>
    <t>Q4 2002</t>
  </si>
  <si>
    <t>Q1 2003</t>
  </si>
  <si>
    <t>Q2 2003</t>
  </si>
  <si>
    <t>Q3 2003</t>
  </si>
  <si>
    <t>New Members</t>
  </si>
  <si>
    <t>Inactive Members</t>
  </si>
  <si>
    <t>Total Members</t>
  </si>
  <si>
    <t>Current Members</t>
  </si>
  <si>
    <t>Customer Loyalty Report
Classic Rewards Program Membership</t>
  </si>
  <si>
    <t>Customer Loyalty Report
Total Flights By Classic Rewards Members</t>
  </si>
  <si>
    <t>Total Flights</t>
  </si>
  <si>
    <t>Q4 2003</t>
  </si>
  <si>
    <t>Average Roundtrip Fare</t>
  </si>
  <si>
    <t>Domestic</t>
  </si>
  <si>
    <t>Worldwide</t>
  </si>
  <si>
    <t>Q2 2005</t>
  </si>
  <si>
    <t>Q3 2005</t>
  </si>
  <si>
    <t>Q4 2005</t>
  </si>
  <si>
    <t>Expected Results
Classic Rewards Program Membership</t>
  </si>
  <si>
    <t>Q1 2005</t>
  </si>
  <si>
    <t>Expected Results
Total Flights By Classic Rewards Members</t>
  </si>
  <si>
    <t>These two graphs reflect the results CEO Amanda Miller expects from Boyle's turnaround of the Classic Rewards Program.</t>
  </si>
  <si>
    <t>Fuel Hedging Program Cost Savings</t>
  </si>
  <si>
    <t>2004 Total</t>
  </si>
  <si>
    <t>Market Price Per Gallon</t>
  </si>
  <si>
    <t>Hedged Price Per Gallon</t>
  </si>
  <si>
    <r>
      <t xml:space="preserve">Fuel Gallons Consumed </t>
    </r>
    <r>
      <rPr>
        <i/>
        <sz val="10"/>
        <rFont val="Arial"/>
        <family val="2"/>
      </rPr>
      <t>(in millions)</t>
    </r>
  </si>
  <si>
    <r>
      <t xml:space="preserve">Total Fuel Cost </t>
    </r>
    <r>
      <rPr>
        <i/>
        <sz val="10"/>
        <rFont val="Arial"/>
        <family val="2"/>
      </rPr>
      <t>(in millions)</t>
    </r>
  </si>
  <si>
    <r>
      <t xml:space="preserve">Total Hedged Fuel Cost </t>
    </r>
    <r>
      <rPr>
        <i/>
        <sz val="10"/>
        <rFont val="Arial"/>
        <family val="2"/>
      </rPr>
      <t>(in millions)</t>
    </r>
  </si>
  <si>
    <r>
      <t xml:space="preserve">TOTAL SAVINGS </t>
    </r>
    <r>
      <rPr>
        <b/>
        <i/>
        <sz val="10"/>
        <rFont val="Arial"/>
        <family val="2"/>
      </rPr>
      <t>(in millions)</t>
    </r>
  </si>
  <si>
    <t>Classic Rewards' Customer Service Call Monitoring Transcripts - Q3 2004</t>
  </si>
  <si>
    <t>Call #1</t>
  </si>
  <si>
    <t>Customer Service Rep:</t>
  </si>
  <si>
    <t>Thank you for calling Classic Rewards, this is Jolene, how can I help you?</t>
  </si>
  <si>
    <t>Customer:</t>
  </si>
  <si>
    <t>Hi Jolene, my name is Joe Klinnger and I'd like to redeem some frequent flier miles for a flight to Paris.</t>
  </si>
  <si>
    <t>Can I have your Classic Rewards number?</t>
  </si>
  <si>
    <t>It's 876-999-00854</t>
  </si>
  <si>
    <t>Alright, let's see, you do have enough miles in your account for international travel.</t>
  </si>
  <si>
    <t>I hope so, I've been saving them for six years!</t>
  </si>
  <si>
    <t>Okay, Mr. Klinnger, from where will you be flying?</t>
  </si>
  <si>
    <t>Well, I live in St. Louis and I'd like to leave from there.</t>
  </si>
  <si>
    <t>That's good news, we do offer a flight with only one connection between St. Louis and Paris.</t>
  </si>
  <si>
    <t>Hmm, nothing direct, it says here that you are "proud to offer non-stop flights daily from New York, Chicago, St. Louis and Atlanta"?</t>
  </si>
  <si>
    <t>Well, we do, Mr. Klinnger, however, as far as frequent flier seats are concerned, those are only available to Paris on our connecting flights through New York.  You'll have to fly to New York from St. Louis, and then after a short lay over, you'll be on your way to Paris.</t>
  </si>
  <si>
    <t>Like I said, I've been saving these for six years, I guess I'll take what you've got.</t>
  </si>
  <si>
    <t>Call #2</t>
  </si>
  <si>
    <t>Classic Rewards, this is Jack, how may I help you?</t>
  </si>
  <si>
    <t>Hi, I'd like to redeem some frequent flier miles for a flight home for Christmas.</t>
  </si>
  <si>
    <t>Okay, can I get your name and Classic Rewards number for starters.</t>
  </si>
  <si>
    <t>Sure, my name is Dan Alabach, and my account number is 779-220-29837.</t>
  </si>
  <si>
    <t>Great, Mr. Alabach, now where will you be traveling to and from?</t>
  </si>
  <si>
    <t>Tampa to Seattle, and back.</t>
  </si>
  <si>
    <t>Okay, and you mentioned Christmas.  Now you are aware that there is a blackout period from December 15th through January 1st, correct?</t>
  </si>
  <si>
    <t>What?  Two weeks?  I expected a couple of days right around the 25th, but two weeks, you've got to be kidding me!</t>
  </si>
  <si>
    <t>No, Mr. Alabach, I'm sorry, but I'm not kidding.  Classic has a two-week blackout period around most major US holidays.  Is there anyway you could extend your stay?</t>
  </si>
  <si>
    <t>Yeah, I could extend my stay….I wanted to stay for a week, but I could stay for ten days or even two week - but lets' see, if I have to leave on the 14th, we're talking more than two weeks right?  This is ridiculous!</t>
  </si>
  <si>
    <t>Again, I'm sorry Mr. Alabach, but those are the rules, and they are stated clearly on our website.</t>
  </si>
  <si>
    <t>Well, great - that sure is a comfort!  Glad to know it's clear.  Whatever!</t>
  </si>
  <si>
    <t>Call #3</t>
  </si>
  <si>
    <t>Thank you for calling Classic Rewards, this is Lisa, how can I help you?</t>
  </si>
  <si>
    <t>Hi Lisa, my name's Keith Gratz, and I'd like to redeem some frequent flier miles for a couple of roundtrip tickets.</t>
  </si>
  <si>
    <t>Okay, Mr. Gratz, I can certainly help you, but I'll need to get your Classic Rewards account number.</t>
  </si>
  <si>
    <t>Sure, it's 537-000-53691.</t>
  </si>
  <si>
    <t>Alright, I've got your account information here in front of me.  You mentioned a couple of roundtrip tickets, were these for two separate trips, or two tickets for the same trip?</t>
  </si>
  <si>
    <t>That would be two tickets for the same trip.</t>
  </si>
  <si>
    <t>Now Mr. Gratz, it says here that you redeemed for a companion ticket last July, is that correct?</t>
  </si>
  <si>
    <t>Well, I believe so, does that make a difference, it was over a year and a half ago?</t>
  </si>
  <si>
    <t>Actually, it does make a difference, as a member of our Silver Rewards program, you're only allowed to redeem for one companion ticket every two years.</t>
  </si>
  <si>
    <t>I thought you were going to change that?  They told me when I got my last one that this shouldn't be an issue going forward.  What's the deal?</t>
  </si>
  <si>
    <t>Well, we are hoping that change will come through soon, we've got some great new ideas in our marketing department.  But unfortunately, for now, you'd have to wait four months to redeem for a companion ticket on one flight.</t>
  </si>
  <si>
    <t>I've been a loyal customer for over ten years, I fly Classic every chance I get.  Is there anyway you could make an exception since it is only four months out?</t>
  </si>
  <si>
    <t>I'm sorry Mr. Gratz, but we have to abide by the terms and conditions for all customers equally.</t>
  </si>
  <si>
    <t>Equally, even when I've flown nearly twice a month with Classic for the past ten years?  That doesn't really sound "equal" to me.</t>
  </si>
  <si>
    <t>Again, I'm sorry, Mr. Gratz, I wish there was something I could do.  But for now, you can either redeem for the one ticket, or wait four months to redeem for the two.</t>
  </si>
  <si>
    <t>I can't wait, Lisa, this is for my father-in-law's 60th birthday party, it's a surprise and I have to be there when I have to be there.  Go ahead and give me the one.  But could you let someone know they really should look at what they're doing here?</t>
  </si>
  <si>
    <t>I sure will, Mr. Gratz, and thank you for understanding.</t>
  </si>
  <si>
    <t>Oh, I don't understand, don't get me wrong, I just don't have a lot of options!</t>
  </si>
  <si>
    <t>Classic Airlines - Excerpts From Exit Interviews</t>
  </si>
  <si>
    <t>Employee: Customer Service Rep #1</t>
  </si>
  <si>
    <t>1. Were you treated with respect and dignity as an employee of Classic Airlines?: Yes</t>
  </si>
  <si>
    <t>2. Do you feel you were compensated fairly for your skills and talents?: Yes</t>
  </si>
  <si>
    <t>3. Would you recommend Classic Airlines as an employer?: Yes</t>
  </si>
  <si>
    <t>4. What was your reason for leaving Classic Airlines: Found better opportunity in another industry.</t>
  </si>
  <si>
    <t>5. If you could change one thing at Classic Airlines, what would that be?:</t>
  </si>
  <si>
    <t>Fix the phone system.  Not the phones themselves, but the computer program we had to use to log customer calls.  People would call one day, maybe go to the website another, then call back to place a final reservation and we would have to make them go through everything all over again.</t>
  </si>
  <si>
    <t>6. If you could deliver a final message/comment to the CEO, what would that be?:</t>
  </si>
  <si>
    <t>I never could understand why the CEO cared so much about how long our calls were.  I thought I was supposed to be in "customer service", and it seemed like I was judged by how fast I could get rid of customers.</t>
  </si>
  <si>
    <t>Employee: Customer Service Rep #2</t>
  </si>
  <si>
    <t>4. What was your reason for leaving Classic Airlines: Spouse relocated to a different city.</t>
  </si>
  <si>
    <t>Don't focus so much on how long the customer is kept on the phone.  Getting off the phone fast doesn't always mean the best thing for the customer.  I was afraid to "chat up" my callers, which is my personality, because I didn't want my call time to stand out.</t>
  </si>
  <si>
    <t>Listen to your customers.  People didn't seem to be as happy with us my last couple of years as they were in the beginning.  Everytime I said something like that to my supervisor, he always blamed me for not being "friendly" enough on the phone.</t>
  </si>
  <si>
    <t>Employee: Vice-President of Marketing</t>
  </si>
  <si>
    <t>1. Were you treated with respect and dignity as an employee of Classic Airlines?: By most colleagues.</t>
  </si>
  <si>
    <t>2. Do you feel you were compensated fairly for your skills and talents?: No</t>
  </si>
  <si>
    <t>3. Would you recommend Classic Airlines as an employer?: Marketing, no; other departments, yes.</t>
  </si>
  <si>
    <t>4. What was your reason for leaving Classic Airlines:</t>
  </si>
  <si>
    <t>It was clear to me that my style and talents clashed with the CEO and CFO.  The two of them played such a strong role in the direction of the company that I viewed it as an insurmountable hurdle.  I actively pursued a position at a company where marketing played a more dominant role in driving the strategy of the company.</t>
  </si>
  <si>
    <t>Either get rid of the supposed CRM system, or get it straightened out fast.  We spent an unbelievable sum of money to implement one of the best platforms available, and we couldn't (or wouldn't) spend the extra little bit to fit the system around the needs of our customers.  I was in the dark in the early stages of the implementation, and by the time my input could have changed the way things came out, the software was too far along to be changed.  For starters, you've got to capture customer contact at all points of interaction with the company to provide the proverbial "360-degreee view of the customer".  Until that is addressed, all you've really got is an expensive reservations system, and not even a good one at that.</t>
  </si>
  <si>
    <t>I really don't think you want me to answer that question.  My relationship, or rather the lack of one, with your CEO is the main reason I'm choosing to move on.  I have nearly twenty years of marketing experience, and that is apparently of no value to the organization at all.  If our top management does not recognize that the customer signs our paycheck, and that marketing and sales can help keep them (the customer) coming back, my successor will face the same challenges, and probably the same ultimate fate that I did.</t>
  </si>
  <si>
    <t>Employee: Director of Applications, Information Services</t>
  </si>
  <si>
    <t>3. Would you recommend Classic Airlines as an employer?: No</t>
  </si>
  <si>
    <t>Growth opportunities at my level were limited.  With one senior level IT position, and no CIO, the career path did not look as promising at Classic as it did outside the company.</t>
  </si>
  <si>
    <t>Re-define the role of the IT department as it relates to the software implementation function.  Leverage the expertise of the IT veterans and let them provide directional guidance to the management/user group.</t>
  </si>
  <si>
    <t>Listen to your lieutenants.  Often decisions made at the top did not incorporate the direction and perspective of those closest to the day-to-day operations.</t>
  </si>
  <si>
    <t>Employee: Supervisor, Customer Service</t>
  </si>
  <si>
    <t>I was recruited by a national retailer for a manager-level position with great opportunities for advancement.  I did not necessarily want to leave Classic, but the opportunity that came along (I was not actively looking) was too promising to pass up.</t>
  </si>
  <si>
    <t>Boy, that's a tough one, I really felt the company was moving in the right direction.  I guess I'd have to say something related to the frequent-flier program.  It seemed that my reps received pretty consistent negative feedback from customers, and with the rising cost issues we were dealing with company-wide, I don't think the company had the time or money to respond.</t>
  </si>
  <si>
    <t>Keep up the good work, and take care of my boss' boss (Epson).  The whole customer service group really turned around since she arrived, and she was the one who recognized my talents and pushed for my promotion.</t>
  </si>
  <si>
    <t>Classic Airlines Customer Service Report 
Number of Calls Per Week By Rep - March</t>
  </si>
  <si>
    <t>Week 1</t>
  </si>
  <si>
    <t>Week 2</t>
  </si>
  <si>
    <t>Week 3</t>
  </si>
  <si>
    <t>Week 4</t>
  </si>
  <si>
    <t>Employee 1</t>
  </si>
  <si>
    <t>Employee 2</t>
  </si>
  <si>
    <t>Employee 3</t>
  </si>
  <si>
    <t>Employee 4</t>
  </si>
  <si>
    <t>Employee 5</t>
  </si>
  <si>
    <t>Employee 6</t>
  </si>
  <si>
    <t>Employee 7</t>
  </si>
  <si>
    <t>Employee 8</t>
  </si>
  <si>
    <t>Employee 9</t>
  </si>
  <si>
    <t>Employee 10</t>
  </si>
  <si>
    <t>Classic Airlines Customer Service Report 
Average Call Time By Rep - March
(Call times are in seconds)</t>
  </si>
  <si>
    <t>(in seconds)</t>
  </si>
  <si>
    <r>
      <t>NOTE:</t>
    </r>
    <r>
      <rPr>
        <sz val="10"/>
        <rFont val="Arial"/>
        <family val="2"/>
      </rPr>
      <t xml:space="preserve"> The above reports are based on a full-time work week of 37.5 hours and actual phone time per hour of 50 minutes.  These reports are taken from the main call center, which processes reservations, handles customer complaints, and processes frequent flier program inquiries/redemptions.</t>
    </r>
  </si>
  <si>
    <t>Classic Airlines Segmentation Strategy</t>
  </si>
  <si>
    <t>Segment Name</t>
  </si>
  <si>
    <t>Business Traveler</t>
  </si>
  <si>
    <t>Leisure Traveler</t>
  </si>
  <si>
    <t>Primary Benefit Sought</t>
  </si>
  <si>
    <t>Low price fares to many destinations.</t>
  </si>
  <si>
    <t>Low price fares to select destinations.</t>
  </si>
  <si>
    <t>Demographics</t>
  </si>
  <si>
    <t>Professional, predominantly male, 23-60 years old; income above $50,000.</t>
  </si>
  <si>
    <t>Male/female, 18-70 years old; all levels of income; families with children of all ages.</t>
  </si>
  <si>
    <t>Behaviors</t>
  </si>
  <si>
    <t>Heavy to medium user of air travel; medium loyalty to a single brand/carrier.</t>
  </si>
  <si>
    <t>Light user of air travel; little or no loyalty to a single brand/carrier.</t>
  </si>
  <si>
    <t>Personality</t>
  </si>
  <si>
    <t>Confident, successful, egotistical, demanding.</t>
  </si>
  <si>
    <t>Carefree, passive, usually agreeable, demanding.</t>
  </si>
  <si>
    <t>Lifestyle</t>
  </si>
  <si>
    <t>Upwardly mobile or established achievers.</t>
  </si>
  <si>
    <t>New-age families and mature, active seniors.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</si>
</sst>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quot;$&quot;#,##0"/>
    <numFmt numFmtId="167" formatCode="&quot;Yes&quot;;&quot;Yes&quot;;&quot;No&quot;"/>
    <numFmt numFmtId="168" formatCode="&quot;True&quot;;&quot;True&quot;;&quot;False&quot;"/>
    <numFmt numFmtId="169" formatCode="&quot;On&quot;;&quot;On&quot;;&quot;Off&quot;"/>
  </numFmts>
  <fonts count="56">
    <font>
      <sz val="10"/>
      <name val="Arial"/>
      <family val="0"/>
    </font>
    <font>
      <sz val="8"/>
      <name val="Arial"/>
      <family val="0"/>
    </font>
    <font>
      <b/>
      <sz val="14"/>
      <name val="Arial"/>
      <family val="2"/>
    </font>
    <font>
      <b/>
      <sz val="10"/>
      <name val="Arial"/>
      <family val="2"/>
    </font>
    <font>
      <u val="single"/>
      <sz val="10"/>
      <color indexed="36"/>
      <name val="Arial"/>
      <family val="0"/>
    </font>
    <font>
      <u val="single"/>
      <sz val="10"/>
      <color indexed="12"/>
      <name val="Arial"/>
      <family val="0"/>
    </font>
    <font>
      <i/>
      <sz val="10"/>
      <name val="Arial"/>
      <family val="2"/>
    </font>
    <font>
      <b/>
      <i/>
      <sz val="10"/>
      <name val="Arial"/>
      <family val="2"/>
    </font>
    <font>
      <i/>
      <sz val="8"/>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9.25"/>
      <color indexed="8"/>
      <name val="Arial"/>
      <family val="0"/>
    </font>
    <font>
      <sz val="8.5"/>
      <color indexed="8"/>
      <name val="Arial"/>
      <family val="0"/>
    </font>
    <font>
      <b/>
      <sz val="10.25"/>
      <color indexed="8"/>
      <name val="Arial"/>
      <family val="0"/>
    </font>
    <font>
      <sz val="10.5"/>
      <color indexed="8"/>
      <name val="Arial"/>
      <family val="0"/>
    </font>
    <font>
      <b/>
      <sz val="12"/>
      <color indexed="8"/>
      <name val="Arial"/>
      <family val="0"/>
    </font>
    <font>
      <sz val="10"/>
      <color indexed="8"/>
      <name val="Arial"/>
      <family val="0"/>
    </font>
    <font>
      <sz val="9.2"/>
      <color indexed="8"/>
      <name val="Arial"/>
      <family val="0"/>
    </font>
    <font>
      <sz val="8.75"/>
      <color indexed="8"/>
      <name val="Arial"/>
      <family val="0"/>
    </font>
    <font>
      <b/>
      <sz val="10.5"/>
      <color indexed="8"/>
      <name val="Arial"/>
      <family val="0"/>
    </font>
    <font>
      <sz val="9.25"/>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double"/>
    </border>
    <border>
      <left style="thin"/>
      <right>
        <color indexed="63"/>
      </right>
      <top style="thin"/>
      <bottom>
        <color indexed="63"/>
      </bottom>
    </border>
    <border>
      <left style="thin"/>
      <right style="thin"/>
      <top style="thin"/>
      <bottom>
        <color indexed="63"/>
      </bottom>
    </border>
    <border>
      <left style="thin"/>
      <right>
        <color indexed="63"/>
      </right>
      <top style="thin"/>
      <bottom style="hair"/>
    </border>
    <border>
      <left style="thin"/>
      <right>
        <color indexed="63"/>
      </right>
      <top style="hair"/>
      <bottom style="double"/>
    </border>
    <border>
      <left style="thin"/>
      <right style="thin"/>
      <top style="hair"/>
      <bottom style="double"/>
    </border>
    <border>
      <left style="thin"/>
      <right>
        <color indexed="63"/>
      </right>
      <top style="double"/>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9">
    <xf numFmtId="0" fontId="0" fillId="0" borderId="0" xfId="0" applyAlignment="1">
      <alignment/>
    </xf>
    <xf numFmtId="0" fontId="2" fillId="0" borderId="0" xfId="0" applyFont="1" applyAlignment="1">
      <alignment/>
    </xf>
    <xf numFmtId="0" fontId="0" fillId="0" borderId="0" xfId="0" applyAlignment="1">
      <alignment horizontal="right"/>
    </xf>
    <xf numFmtId="0" fontId="3" fillId="0" borderId="0" xfId="0" applyFont="1" applyAlignment="1">
      <alignment horizontal="center"/>
    </xf>
    <xf numFmtId="0" fontId="3" fillId="0" borderId="0" xfId="0" applyFont="1" applyAlignment="1">
      <alignment/>
    </xf>
    <xf numFmtId="8" fontId="0" fillId="0" borderId="0" xfId="0" applyNumberFormat="1" applyAlignment="1">
      <alignment/>
    </xf>
    <xf numFmtId="0" fontId="0" fillId="0" borderId="0" xfId="0" applyAlignment="1">
      <alignment horizontal="left" indent="2"/>
    </xf>
    <xf numFmtId="6" fontId="0" fillId="0" borderId="0" xfId="0" applyNumberFormat="1" applyFont="1" applyAlignment="1">
      <alignment/>
    </xf>
    <xf numFmtId="6" fontId="0" fillId="0" borderId="0" xfId="0" applyNumberFormat="1" applyAlignment="1" applyProtection="1">
      <alignment/>
      <protection hidden="1"/>
    </xf>
    <xf numFmtId="0" fontId="0" fillId="0" borderId="0" xfId="0" applyAlignment="1">
      <alignment horizontal="left" indent="3"/>
    </xf>
    <xf numFmtId="6" fontId="0" fillId="0" borderId="0" xfId="0" applyNumberFormat="1" applyAlignment="1">
      <alignment/>
    </xf>
    <xf numFmtId="6" fontId="0" fillId="0" borderId="0" xfId="0" applyNumberFormat="1" applyAlignment="1" applyProtection="1">
      <alignment/>
      <protection hidden="1"/>
    </xf>
    <xf numFmtId="0" fontId="3" fillId="0" borderId="0" xfId="0" applyFont="1" applyAlignment="1">
      <alignment horizontal="left"/>
    </xf>
    <xf numFmtId="6" fontId="3" fillId="0" borderId="0" xfId="0" applyNumberFormat="1" applyFont="1" applyAlignment="1" applyProtection="1">
      <alignment/>
      <protection hidden="1"/>
    </xf>
    <xf numFmtId="6" fontId="3" fillId="0" borderId="0" xfId="0" applyNumberFormat="1" applyFont="1" applyAlignment="1" applyProtection="1">
      <alignment/>
      <protection hidden="1"/>
    </xf>
    <xf numFmtId="0" fontId="3" fillId="0" borderId="0" xfId="0" applyFont="1" applyAlignment="1">
      <alignment horizontal="left" indent="2"/>
    </xf>
    <xf numFmtId="6" fontId="3" fillId="0" borderId="0" xfId="0" applyNumberFormat="1" applyFont="1" applyAlignment="1">
      <alignment/>
    </xf>
    <xf numFmtId="6" fontId="0" fillId="0" borderId="0" xfId="0" applyNumberFormat="1" applyFont="1" applyAlignment="1" applyProtection="1">
      <alignment/>
      <protection hidden="1"/>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164" fontId="0" fillId="0" borderId="11" xfId="0" applyNumberFormat="1" applyBorder="1" applyAlignment="1">
      <alignment horizontal="center"/>
    </xf>
    <xf numFmtId="164" fontId="0" fillId="0" borderId="0" xfId="0" applyNumberFormat="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3" fillId="0" borderId="14" xfId="0" applyFont="1" applyBorder="1" applyAlignment="1">
      <alignment horizontal="center"/>
    </xf>
    <xf numFmtId="0" fontId="3" fillId="0" borderId="13" xfId="0" applyFont="1" applyFill="1" applyBorder="1" applyAlignment="1">
      <alignment horizontal="center"/>
    </xf>
    <xf numFmtId="10" fontId="0" fillId="0" borderId="10" xfId="0" applyNumberFormat="1" applyBorder="1" applyAlignment="1">
      <alignment horizontal="center"/>
    </xf>
    <xf numFmtId="0" fontId="0" fillId="0" borderId="15" xfId="0" applyBorder="1" applyAlignment="1">
      <alignment/>
    </xf>
    <xf numFmtId="10" fontId="0" fillId="0" borderId="16" xfId="0" applyNumberFormat="1" applyBorder="1" applyAlignment="1">
      <alignment horizontal="center"/>
    </xf>
    <xf numFmtId="10" fontId="0" fillId="0" borderId="15" xfId="0" applyNumberFormat="1" applyBorder="1" applyAlignment="1">
      <alignment horizontal="center"/>
    </xf>
    <xf numFmtId="10" fontId="0" fillId="0" borderId="11" xfId="0" applyNumberFormat="1" applyBorder="1" applyAlignment="1">
      <alignment horizontal="center"/>
    </xf>
    <xf numFmtId="0" fontId="0" fillId="0" borderId="13" xfId="0" applyBorder="1" applyAlignment="1">
      <alignment/>
    </xf>
    <xf numFmtId="0" fontId="3" fillId="0" borderId="13" xfId="0" applyFont="1" applyBorder="1" applyAlignment="1">
      <alignment horizontal="center"/>
    </xf>
    <xf numFmtId="0" fontId="0" fillId="0" borderId="16" xfId="0" applyBorder="1" applyAlignment="1">
      <alignment/>
    </xf>
    <xf numFmtId="37" fontId="0" fillId="0" borderId="16" xfId="0" applyNumberFormat="1" applyBorder="1" applyAlignment="1">
      <alignment horizontal="center" vertical="center"/>
    </xf>
    <xf numFmtId="37" fontId="0" fillId="0" borderId="15" xfId="0" applyNumberFormat="1" applyBorder="1" applyAlignment="1">
      <alignment horizontal="center" vertical="center"/>
    </xf>
    <xf numFmtId="0" fontId="0" fillId="0" borderId="17" xfId="0" applyBorder="1" applyAlignment="1">
      <alignment/>
    </xf>
    <xf numFmtId="37" fontId="0" fillId="0" borderId="17" xfId="0" applyNumberFormat="1" applyBorder="1" applyAlignment="1">
      <alignment horizontal="center" vertical="center"/>
    </xf>
    <xf numFmtId="0" fontId="3" fillId="0" borderId="18" xfId="0" applyFont="1" applyBorder="1" applyAlignment="1">
      <alignment/>
    </xf>
    <xf numFmtId="37" fontId="3" fillId="0" borderId="18" xfId="0" applyNumberFormat="1" applyFont="1" applyBorder="1" applyAlignment="1">
      <alignment horizontal="center" vertical="center"/>
    </xf>
    <xf numFmtId="2" fontId="0" fillId="0" borderId="0" xfId="0" applyNumberFormat="1" applyAlignment="1">
      <alignment/>
    </xf>
    <xf numFmtId="0" fontId="3" fillId="0" borderId="10" xfId="0" applyFont="1" applyBorder="1" applyAlignment="1">
      <alignment/>
    </xf>
    <xf numFmtId="0" fontId="3" fillId="0" borderId="10" xfId="0" applyFont="1" applyBorder="1" applyAlignment="1">
      <alignment horizontal="center"/>
    </xf>
    <xf numFmtId="166" fontId="0" fillId="0" borderId="15" xfId="0" applyNumberFormat="1" applyBorder="1" applyAlignment="1">
      <alignment horizontal="center"/>
    </xf>
    <xf numFmtId="166" fontId="0" fillId="0" borderId="11" xfId="0" applyNumberFormat="1" applyBorder="1" applyAlignment="1">
      <alignment horizontal="center"/>
    </xf>
    <xf numFmtId="0" fontId="0" fillId="0" borderId="19" xfId="0" applyBorder="1" applyAlignment="1">
      <alignment/>
    </xf>
    <xf numFmtId="0" fontId="3" fillId="0" borderId="20" xfId="0" applyFont="1" applyBorder="1" applyAlignment="1">
      <alignment horizontal="center"/>
    </xf>
    <xf numFmtId="0" fontId="0" fillId="0" borderId="21" xfId="0" applyBorder="1" applyAlignment="1">
      <alignment/>
    </xf>
    <xf numFmtId="3" fontId="0" fillId="0" borderId="10" xfId="0" applyNumberFormat="1" applyBorder="1" applyAlignment="1">
      <alignment horizontal="center"/>
    </xf>
    <xf numFmtId="3" fontId="3" fillId="0" borderId="10" xfId="0" applyNumberFormat="1" applyFont="1" applyBorder="1" applyAlignment="1">
      <alignment horizontal="center"/>
    </xf>
    <xf numFmtId="0" fontId="0" fillId="0" borderId="22" xfId="0" applyBorder="1" applyAlignment="1">
      <alignment/>
    </xf>
    <xf numFmtId="164" fontId="0" fillId="0" borderId="23" xfId="0" applyNumberFormat="1" applyBorder="1" applyAlignment="1">
      <alignment horizontal="center"/>
    </xf>
    <xf numFmtId="164" fontId="3" fillId="0" borderId="17" xfId="0" applyNumberFormat="1" applyFont="1" applyBorder="1" applyAlignment="1">
      <alignment horizontal="center"/>
    </xf>
    <xf numFmtId="0" fontId="0" fillId="0" borderId="24" xfId="0" applyBorder="1" applyAlignment="1">
      <alignment/>
    </xf>
    <xf numFmtId="166" fontId="0" fillId="0" borderId="18" xfId="0" applyNumberFormat="1" applyBorder="1" applyAlignment="1">
      <alignment horizontal="center"/>
    </xf>
    <xf numFmtId="166" fontId="3" fillId="0" borderId="18" xfId="0" applyNumberFormat="1" applyFont="1" applyBorder="1" applyAlignment="1">
      <alignment horizontal="center"/>
    </xf>
    <xf numFmtId="0" fontId="3" fillId="0" borderId="24" xfId="0" applyFont="1" applyBorder="1" applyAlignment="1">
      <alignment/>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3" fillId="0" borderId="16" xfId="0" applyFont="1" applyBorder="1" applyAlignment="1">
      <alignment/>
    </xf>
    <xf numFmtId="1" fontId="0" fillId="0" borderId="16" xfId="0" applyNumberFormat="1" applyBorder="1" applyAlignment="1">
      <alignment horizontal="center"/>
    </xf>
    <xf numFmtId="0" fontId="3" fillId="0" borderId="15" xfId="0" applyFont="1" applyBorder="1" applyAlignment="1">
      <alignment/>
    </xf>
    <xf numFmtId="0" fontId="8" fillId="0" borderId="17" xfId="0" applyFont="1" applyBorder="1" applyAlignment="1">
      <alignment/>
    </xf>
    <xf numFmtId="0" fontId="0" fillId="0" borderId="17" xfId="0" applyNumberFormat="1" applyBorder="1" applyAlignment="1">
      <alignment horizontal="center"/>
    </xf>
    <xf numFmtId="1" fontId="3" fillId="0" borderId="18" xfId="0" applyNumberFormat="1" applyFont="1" applyBorder="1" applyAlignment="1">
      <alignment horizontal="center"/>
    </xf>
    <xf numFmtId="0" fontId="0" fillId="0" borderId="16" xfId="0" applyNumberFormat="1" applyBorder="1" applyAlignment="1">
      <alignment horizontal="center"/>
    </xf>
    <xf numFmtId="0" fontId="0" fillId="0" borderId="15" xfId="0" applyNumberFormat="1" applyBorder="1" applyAlignment="1">
      <alignment horizont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0" fillId="0" borderId="26" xfId="0" applyBorder="1" applyAlignment="1">
      <alignment/>
    </xf>
    <xf numFmtId="0" fontId="0" fillId="0" borderId="25" xfId="0" applyBorder="1" applyAlignment="1">
      <alignment horizont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center"/>
    </xf>
    <xf numFmtId="0" fontId="0" fillId="0" borderId="0" xfId="0" applyBorder="1" applyAlignment="1">
      <alignment horizontal="center"/>
    </xf>
    <xf numFmtId="0" fontId="0" fillId="0" borderId="0" xfId="0"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3" fillId="33" borderId="19" xfId="0" applyFont="1" applyFill="1" applyBorder="1" applyAlignment="1">
      <alignment horizontal="center" wrapText="1"/>
    </xf>
    <xf numFmtId="0" fontId="3" fillId="33" borderId="27" xfId="0" applyFont="1" applyFill="1" applyBorder="1" applyAlignment="1">
      <alignment horizontal="center" wrapText="1"/>
    </xf>
    <xf numFmtId="0" fontId="3" fillId="33" borderId="28" xfId="0" applyFont="1" applyFill="1" applyBorder="1" applyAlignment="1">
      <alignment horizontal="center" wrapText="1"/>
    </xf>
    <xf numFmtId="0" fontId="3" fillId="33" borderId="29" xfId="0" applyFont="1" applyFill="1" applyBorder="1" applyAlignment="1">
      <alignment horizontal="center" wrapText="1"/>
    </xf>
    <xf numFmtId="0" fontId="3" fillId="33" borderId="30" xfId="0" applyFont="1" applyFill="1" applyBorder="1" applyAlignment="1">
      <alignment horizontal="center" wrapText="1"/>
    </xf>
    <xf numFmtId="0" fontId="3" fillId="33" borderId="31" xfId="0" applyFont="1" applyFill="1" applyBorder="1" applyAlignment="1">
      <alignment horizontal="center"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34" borderId="29" xfId="0" applyFont="1" applyFill="1" applyBorder="1" applyAlignment="1">
      <alignment/>
    </xf>
    <xf numFmtId="0" fontId="3" fillId="34" borderId="30" xfId="0" applyFont="1" applyFill="1" applyBorder="1" applyAlignment="1">
      <alignment/>
    </xf>
    <xf numFmtId="0" fontId="3" fillId="34" borderId="31" xfId="0" applyFont="1" applyFill="1" applyBorder="1" applyAlignment="1">
      <alignment/>
    </xf>
    <xf numFmtId="0" fontId="0" fillId="0" borderId="10" xfId="0"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3" fillId="34" borderId="12" xfId="0" applyFont="1" applyFill="1" applyBorder="1" applyAlignment="1">
      <alignment/>
    </xf>
    <xf numFmtId="0" fontId="3" fillId="34" borderId="25" xfId="0" applyFont="1" applyFill="1" applyBorder="1" applyAlignment="1">
      <alignment/>
    </xf>
    <xf numFmtId="0" fontId="3" fillId="34" borderId="26" xfId="0" applyFont="1" applyFill="1" applyBorder="1" applyAlignment="1">
      <alignment/>
    </xf>
    <xf numFmtId="0" fontId="0" fillId="0" borderId="21" xfId="0" applyBorder="1" applyAlignment="1">
      <alignment vertic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vertical="center"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vertical="center"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horizontal="left" vertical="center" wrapText="1" indent="1"/>
    </xf>
    <xf numFmtId="0" fontId="0" fillId="0" borderId="45" xfId="0" applyBorder="1" applyAlignment="1">
      <alignment horizontal="left" wrapText="1" indent="1"/>
    </xf>
    <xf numFmtId="0" fontId="0" fillId="0" borderId="46" xfId="0" applyBorder="1" applyAlignment="1">
      <alignment horizontal="left" wrapText="1" indent="1"/>
    </xf>
    <xf numFmtId="0" fontId="0" fillId="0" borderId="29" xfId="0" applyBorder="1" applyAlignment="1">
      <alignment horizontal="left" vertical="center" wrapText="1" indent="1"/>
    </xf>
    <xf numFmtId="0" fontId="0" fillId="0" borderId="30" xfId="0" applyBorder="1" applyAlignment="1">
      <alignment horizontal="left" wrapText="1" indent="1"/>
    </xf>
    <xf numFmtId="0" fontId="0" fillId="0" borderId="31" xfId="0" applyBorder="1" applyAlignment="1">
      <alignment horizontal="left" wrapText="1" indent="1"/>
    </xf>
    <xf numFmtId="0" fontId="0" fillId="0" borderId="38" xfId="0" applyBorder="1" applyAlignment="1">
      <alignment horizontal="left" vertical="center" wrapText="1" indent="1"/>
    </xf>
    <xf numFmtId="0" fontId="0" fillId="0" borderId="39" xfId="0" applyBorder="1" applyAlignment="1">
      <alignment horizontal="left" wrapText="1" indent="1"/>
    </xf>
    <xf numFmtId="0" fontId="0" fillId="0" borderId="40" xfId="0" applyBorder="1" applyAlignment="1">
      <alignment horizontal="left" wrapText="1" indent="1"/>
    </xf>
    <xf numFmtId="0" fontId="9" fillId="0" borderId="19"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32" xfId="0" applyFont="1" applyBorder="1" applyAlignment="1">
      <alignmen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3" fillId="0" borderId="12" xfId="0" applyFont="1" applyBorder="1" applyAlignment="1">
      <alignment horizontal="center" wrapText="1"/>
    </xf>
    <xf numFmtId="0" fontId="0" fillId="0" borderId="26" xfId="0" applyBorder="1" applyAlignment="1">
      <alignment horizontal="center"/>
    </xf>
    <xf numFmtId="0" fontId="0" fillId="0" borderId="13" xfId="0" applyBorder="1" applyAlignment="1">
      <alignment vertical="top" wrapText="1"/>
    </xf>
    <xf numFmtId="0" fontId="0" fillId="0" borderId="13" xfId="0" applyBorder="1" applyAlignment="1">
      <alignment horizontal="left" vertical="top" wrapText="1"/>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13" xfId="0" applyFont="1" applyBorder="1" applyAlignment="1">
      <alignment/>
    </xf>
    <xf numFmtId="0" fontId="3" fillId="0" borderId="1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Classic Airlines' Stock Price - 2004</a:t>
            </a:r>
          </a:p>
        </c:rich>
      </c:tx>
      <c:layout>
        <c:manualLayout>
          <c:xMode val="factor"/>
          <c:yMode val="factor"/>
          <c:x val="0.009"/>
          <c:y val="0"/>
        </c:manualLayout>
      </c:layout>
      <c:spPr>
        <a:noFill/>
        <a:ln>
          <a:noFill/>
        </a:ln>
      </c:spPr>
    </c:title>
    <c:plotArea>
      <c:layout>
        <c:manualLayout>
          <c:xMode val="edge"/>
          <c:yMode val="edge"/>
          <c:x val="0.02275"/>
          <c:y val="0.1915"/>
          <c:w val="0.9545"/>
          <c:h val="0.7617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''04-''03'!$B$2:$M$2</c:f>
              <c:strCache/>
            </c:strRef>
          </c:cat>
          <c:val>
            <c:numRef>
              <c:f>'Stock Price ''04-''03'!$B$3:$M$3</c:f>
              <c:numCache/>
            </c:numRef>
          </c:val>
          <c:smooth val="0"/>
        </c:ser>
        <c:marker val="1"/>
        <c:axId val="16121470"/>
        <c:axId val="10875503"/>
      </c:lineChart>
      <c:catAx>
        <c:axId val="16121470"/>
        <c:scaling>
          <c:orientation val="minMax"/>
        </c:scaling>
        <c:axPos val="b"/>
        <c:delete val="0"/>
        <c:numFmt formatCode="General" sourceLinked="1"/>
        <c:majorTickMark val="out"/>
        <c:minorTickMark val="none"/>
        <c:tickLblPos val="nextTo"/>
        <c:spPr>
          <a:ln w="3175">
            <a:solidFill>
              <a:srgbClr val="000000"/>
            </a:solidFill>
          </a:ln>
        </c:spPr>
        <c:crossAx val="10875503"/>
        <c:crosses val="autoZero"/>
        <c:auto val="1"/>
        <c:lblOffset val="100"/>
        <c:tickLblSkip val="1"/>
        <c:noMultiLvlLbl val="0"/>
      </c:catAx>
      <c:valAx>
        <c:axId val="10875503"/>
        <c:scaling>
          <c:orientation val="minMax"/>
          <c:max val="38"/>
          <c:min val="2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121470"/>
        <c:crossesAt val="1"/>
        <c:crossBetween val="between"/>
        <c:dispUnits/>
        <c:majorUnit val="2"/>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Classic Airlines' Stock Price - 2003</a:t>
            </a:r>
          </a:p>
        </c:rich>
      </c:tx>
      <c:layout>
        <c:manualLayout>
          <c:xMode val="factor"/>
          <c:yMode val="factor"/>
          <c:x val="-0.0115"/>
          <c:y val="0"/>
        </c:manualLayout>
      </c:layout>
      <c:spPr>
        <a:noFill/>
        <a:ln>
          <a:noFill/>
        </a:ln>
      </c:spPr>
    </c:title>
    <c:plotArea>
      <c:layout>
        <c:manualLayout>
          <c:xMode val="edge"/>
          <c:yMode val="edge"/>
          <c:x val="0.02275"/>
          <c:y val="0.1815"/>
          <c:w val="0.95425"/>
          <c:h val="0.7762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''04-''03'!$B$21:$M$21</c:f>
              <c:strCache/>
            </c:strRef>
          </c:cat>
          <c:val>
            <c:numRef>
              <c:f>'Stock Price ''04-''03'!$B$22:$M$22</c:f>
              <c:numCache/>
            </c:numRef>
          </c:val>
          <c:smooth val="0"/>
        </c:ser>
        <c:marker val="1"/>
        <c:axId val="30770664"/>
        <c:axId val="8500521"/>
      </c:lineChart>
      <c:catAx>
        <c:axId val="30770664"/>
        <c:scaling>
          <c:orientation val="minMax"/>
        </c:scaling>
        <c:axPos val="b"/>
        <c:delete val="0"/>
        <c:numFmt formatCode="General" sourceLinked="1"/>
        <c:majorTickMark val="out"/>
        <c:minorTickMark val="none"/>
        <c:tickLblPos val="nextTo"/>
        <c:spPr>
          <a:ln w="3175">
            <a:solidFill>
              <a:srgbClr val="000000"/>
            </a:solidFill>
          </a:ln>
        </c:spPr>
        <c:crossAx val="8500521"/>
        <c:crosses val="autoZero"/>
        <c:auto val="1"/>
        <c:lblOffset val="100"/>
        <c:tickLblSkip val="1"/>
        <c:noMultiLvlLbl val="0"/>
      </c:catAx>
      <c:valAx>
        <c:axId val="85005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70664"/>
        <c:crossesAt val="1"/>
        <c:crossBetween val="between"/>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Classic Rewards Program Membership</a:t>
            </a:r>
          </a:p>
        </c:rich>
      </c:tx>
      <c:layout>
        <c:manualLayout>
          <c:xMode val="factor"/>
          <c:yMode val="factor"/>
          <c:x val="0.002"/>
          <c:y val="0"/>
        </c:manualLayout>
      </c:layout>
      <c:spPr>
        <a:noFill/>
        <a:ln>
          <a:noFill/>
        </a:ln>
      </c:spPr>
    </c:title>
    <c:plotArea>
      <c:layout>
        <c:manualLayout>
          <c:xMode val="edge"/>
          <c:yMode val="edge"/>
          <c:x val="0.0195"/>
          <c:y val="0.2325"/>
          <c:w val="0.96075"/>
          <c:h val="0.73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Report'!$B$3:$M$3</c:f>
              <c:strCache/>
            </c:strRef>
          </c:cat>
          <c:val>
            <c:numRef>
              <c:f>'Customer Loyalty Report'!$B$7:$M$7</c:f>
              <c:numCache/>
            </c:numRef>
          </c:val>
        </c:ser>
        <c:axId val="9395826"/>
        <c:axId val="17453571"/>
      </c:barChart>
      <c:catAx>
        <c:axId val="939582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17453571"/>
        <c:crosses val="autoZero"/>
        <c:auto val="1"/>
        <c:lblOffset val="100"/>
        <c:tickLblSkip val="1"/>
        <c:noMultiLvlLbl val="0"/>
      </c:catAx>
      <c:valAx>
        <c:axId val="174535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395826"/>
        <c:crossesAt val="1"/>
        <c:crossBetween val="between"/>
        <c:dispUnits/>
        <c:majorUnit val="1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Total Flights By Classic Rewards Members</a:t>
            </a:r>
          </a:p>
        </c:rich>
      </c:tx>
      <c:layout>
        <c:manualLayout>
          <c:xMode val="factor"/>
          <c:yMode val="factor"/>
          <c:x val="0.002"/>
          <c:y val="0"/>
        </c:manualLayout>
      </c:layout>
      <c:spPr>
        <a:noFill/>
        <a:ln>
          <a:noFill/>
        </a:ln>
      </c:spPr>
    </c:title>
    <c:plotArea>
      <c:layout>
        <c:manualLayout>
          <c:xMode val="edge"/>
          <c:yMode val="edge"/>
          <c:x val="0.0195"/>
          <c:y val="0.24325"/>
          <c:w val="0.96075"/>
          <c:h val="0.72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Report'!$B$31:$M$31</c:f>
              <c:strCache/>
            </c:strRef>
          </c:cat>
          <c:val>
            <c:numRef>
              <c:f>'Customer Loyalty Report'!$B$32:$M$32</c:f>
              <c:numCache/>
            </c:numRef>
          </c:val>
        </c:ser>
        <c:axId val="22864412"/>
        <c:axId val="4453117"/>
      </c:barChart>
      <c:catAx>
        <c:axId val="2286441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4453117"/>
        <c:crosses val="autoZero"/>
        <c:auto val="1"/>
        <c:lblOffset val="100"/>
        <c:tickLblSkip val="1"/>
        <c:noMultiLvlLbl val="0"/>
      </c:catAx>
      <c:valAx>
        <c:axId val="44531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644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Classic Airlines Average Roundtrip Fare</a:t>
            </a:r>
          </a:p>
        </c:rich>
      </c:tx>
      <c:layout>
        <c:manualLayout>
          <c:xMode val="factor"/>
          <c:yMode val="factor"/>
          <c:x val="0.00425"/>
          <c:y val="0"/>
        </c:manualLayout>
      </c:layout>
      <c:spPr>
        <a:noFill/>
        <a:ln>
          <a:noFill/>
        </a:ln>
      </c:spPr>
    </c:title>
    <c:plotArea>
      <c:layout>
        <c:manualLayout>
          <c:xMode val="edge"/>
          <c:yMode val="edge"/>
          <c:x val="0.02075"/>
          <c:y val="0.15275"/>
          <c:w val="0.74275"/>
          <c:h val="0.8185"/>
        </c:manualLayout>
      </c:layout>
      <c:lineChart>
        <c:grouping val="stacked"/>
        <c:varyColors val="0"/>
        <c:ser>
          <c:idx val="0"/>
          <c:order val="0"/>
          <c:tx>
            <c:v>Domestic</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'Pricing Structure Report'!$B$2:$E$2</c:f>
              <c:numCache/>
            </c:numRef>
          </c:cat>
          <c:val>
            <c:numRef>
              <c:f>'Pricing Structure Report'!$B$3:$E$3</c:f>
              <c:numCache/>
            </c:numRef>
          </c:val>
          <c:smooth val="0"/>
        </c:ser>
        <c:ser>
          <c:idx val="1"/>
          <c:order val="1"/>
          <c:tx>
            <c:v>Worldwide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val>
            <c:numRef>
              <c:f>'Pricing Structure Report'!$B$4:$E$4</c:f>
              <c:numCache/>
            </c:numRef>
          </c:val>
          <c:smooth val="0"/>
        </c:ser>
        <c:marker val="1"/>
        <c:axId val="40078054"/>
        <c:axId val="25158167"/>
      </c:lineChart>
      <c:catAx>
        <c:axId val="40078054"/>
        <c:scaling>
          <c:orientation val="minMax"/>
        </c:scaling>
        <c:axPos val="b"/>
        <c:delete val="0"/>
        <c:numFmt formatCode="General" sourceLinked="1"/>
        <c:majorTickMark val="out"/>
        <c:minorTickMark val="none"/>
        <c:tickLblPos val="nextTo"/>
        <c:spPr>
          <a:ln w="3175">
            <a:solidFill>
              <a:srgbClr val="000000"/>
            </a:solidFill>
          </a:ln>
        </c:spPr>
        <c:crossAx val="25158167"/>
        <c:crosses val="autoZero"/>
        <c:auto val="1"/>
        <c:lblOffset val="100"/>
        <c:tickLblSkip val="1"/>
        <c:noMultiLvlLbl val="0"/>
      </c:catAx>
      <c:valAx>
        <c:axId val="251581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078054"/>
        <c:crossesAt val="1"/>
        <c:crossBetween val="between"/>
        <c:dispUnits/>
      </c:valAx>
      <c:spPr>
        <a:solidFill>
          <a:srgbClr val="C0C0C0"/>
        </a:solidFill>
        <a:ln w="12700">
          <a:solidFill>
            <a:srgbClr val="FFFFFF"/>
          </a:solidFill>
        </a:ln>
      </c:spPr>
    </c:plotArea>
    <c:legend>
      <c:legendPos val="r"/>
      <c:layout>
        <c:manualLayout>
          <c:xMode val="edge"/>
          <c:yMode val="edge"/>
          <c:x val="0.78625"/>
          <c:y val="0.4725"/>
          <c:w val="0.2055"/>
          <c:h val="0.12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Expected Results 
Classic Rewards Program Membership</a:t>
            </a:r>
          </a:p>
        </c:rich>
      </c:tx>
      <c:layout>
        <c:manualLayout>
          <c:xMode val="factor"/>
          <c:yMode val="factor"/>
          <c:x val="-0.009"/>
          <c:y val="0"/>
        </c:manualLayout>
      </c:layout>
      <c:spPr>
        <a:noFill/>
        <a:ln>
          <a:noFill/>
        </a:ln>
      </c:spPr>
    </c:title>
    <c:plotArea>
      <c:layout>
        <c:manualLayout>
          <c:xMode val="edge"/>
          <c:yMode val="edge"/>
          <c:x val="0.02275"/>
          <c:y val="0.255"/>
          <c:w val="0.9545"/>
          <c:h val="0.70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Results'!$B$5:$F$5</c:f>
              <c:strCache/>
            </c:strRef>
          </c:cat>
          <c:val>
            <c:numRef>
              <c:f>'Loyalty Program Results'!$B$9:$F$9</c:f>
              <c:numCache/>
            </c:numRef>
          </c:val>
        </c:ser>
        <c:axId val="25096912"/>
        <c:axId val="24545617"/>
      </c:barChart>
      <c:catAx>
        <c:axId val="25096912"/>
        <c:scaling>
          <c:orientation val="minMax"/>
        </c:scaling>
        <c:axPos val="b"/>
        <c:delete val="0"/>
        <c:numFmt formatCode="General" sourceLinked="1"/>
        <c:majorTickMark val="out"/>
        <c:minorTickMark val="none"/>
        <c:tickLblPos val="nextTo"/>
        <c:spPr>
          <a:ln w="3175">
            <a:solidFill>
              <a:srgbClr val="000000"/>
            </a:solidFill>
          </a:ln>
        </c:spPr>
        <c:crossAx val="24545617"/>
        <c:crosses val="autoZero"/>
        <c:auto val="1"/>
        <c:lblOffset val="100"/>
        <c:tickLblSkip val="1"/>
        <c:noMultiLvlLbl val="0"/>
      </c:catAx>
      <c:valAx>
        <c:axId val="245456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96912"/>
        <c:crossesAt val="1"/>
        <c:crossBetween val="between"/>
        <c:dispUnits/>
        <c:majorUnit val="5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Expected Results Total Flights By Classic Rewards Members</a:t>
            </a:r>
          </a:p>
        </c:rich>
      </c:tx>
      <c:layout>
        <c:manualLayout>
          <c:xMode val="factor"/>
          <c:yMode val="factor"/>
          <c:x val="0"/>
          <c:y val="0"/>
        </c:manualLayout>
      </c:layout>
      <c:spPr>
        <a:noFill/>
        <a:ln>
          <a:noFill/>
        </a:ln>
      </c:spPr>
    </c:title>
    <c:plotArea>
      <c:layout>
        <c:manualLayout>
          <c:xMode val="edge"/>
          <c:yMode val="edge"/>
          <c:x val="0.02275"/>
          <c:y val="0.24825"/>
          <c:w val="0.9545"/>
          <c:h val="0.71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Results'!$B$27:$F$27</c:f>
              <c:strCache/>
            </c:strRef>
          </c:cat>
          <c:val>
            <c:numRef>
              <c:f>'Loyalty Program Results'!$B$28:$F$28</c:f>
              <c:numCache/>
            </c:numRef>
          </c:val>
        </c:ser>
        <c:axId val="19583962"/>
        <c:axId val="42037931"/>
      </c:barChart>
      <c:catAx>
        <c:axId val="19583962"/>
        <c:scaling>
          <c:orientation val="minMax"/>
        </c:scaling>
        <c:axPos val="b"/>
        <c:delete val="0"/>
        <c:numFmt formatCode="General" sourceLinked="1"/>
        <c:majorTickMark val="out"/>
        <c:minorTickMark val="none"/>
        <c:tickLblPos val="nextTo"/>
        <c:spPr>
          <a:ln w="3175">
            <a:solidFill>
              <a:srgbClr val="000000"/>
            </a:solidFill>
          </a:ln>
        </c:spPr>
        <c:crossAx val="42037931"/>
        <c:crosses val="autoZero"/>
        <c:auto val="1"/>
        <c:lblOffset val="100"/>
        <c:tickLblSkip val="1"/>
        <c:noMultiLvlLbl val="0"/>
      </c:catAx>
      <c:valAx>
        <c:axId val="420379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839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10</xdr:col>
      <xdr:colOff>0</xdr:colOff>
      <xdr:row>17</xdr:row>
      <xdr:rowOff>19050</xdr:rowOff>
    </xdr:to>
    <xdr:graphicFrame>
      <xdr:nvGraphicFramePr>
        <xdr:cNvPr id="1" name="Chart 3"/>
        <xdr:cNvGraphicFramePr/>
      </xdr:nvGraphicFramePr>
      <xdr:xfrm>
        <a:off x="1828800" y="647700"/>
        <a:ext cx="4267200" cy="2124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22</xdr:row>
      <xdr:rowOff>152400</xdr:rowOff>
    </xdr:from>
    <xdr:to>
      <xdr:col>9</xdr:col>
      <xdr:colOff>600075</xdr:colOff>
      <xdr:row>37</xdr:row>
      <xdr:rowOff>66675</xdr:rowOff>
    </xdr:to>
    <xdr:graphicFrame>
      <xdr:nvGraphicFramePr>
        <xdr:cNvPr id="2" name="Chart 4"/>
        <xdr:cNvGraphicFramePr/>
      </xdr:nvGraphicFramePr>
      <xdr:xfrm>
        <a:off x="1828800" y="3714750"/>
        <a:ext cx="4257675" cy="2343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9</xdr:col>
      <xdr:colOff>419100</xdr:colOff>
      <xdr:row>27</xdr:row>
      <xdr:rowOff>0</xdr:rowOff>
    </xdr:to>
    <xdr:graphicFrame>
      <xdr:nvGraphicFramePr>
        <xdr:cNvPr id="1" name="Chart 3"/>
        <xdr:cNvGraphicFramePr/>
      </xdr:nvGraphicFramePr>
      <xdr:xfrm>
        <a:off x="1695450" y="1333500"/>
        <a:ext cx="4943475" cy="30765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33</xdr:row>
      <xdr:rowOff>0</xdr:rowOff>
    </xdr:from>
    <xdr:to>
      <xdr:col>9</xdr:col>
      <xdr:colOff>419100</xdr:colOff>
      <xdr:row>50</xdr:row>
      <xdr:rowOff>152400</xdr:rowOff>
    </xdr:to>
    <xdr:graphicFrame>
      <xdr:nvGraphicFramePr>
        <xdr:cNvPr id="2" name="Chart 4"/>
        <xdr:cNvGraphicFramePr/>
      </xdr:nvGraphicFramePr>
      <xdr:xfrm>
        <a:off x="1685925" y="5419725"/>
        <a:ext cx="4953000" cy="2905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7</xdr:col>
      <xdr:colOff>419100</xdr:colOff>
      <xdr:row>25</xdr:row>
      <xdr:rowOff>0</xdr:rowOff>
    </xdr:to>
    <xdr:graphicFrame>
      <xdr:nvGraphicFramePr>
        <xdr:cNvPr id="1" name="Chart 1028"/>
        <xdr:cNvGraphicFramePr/>
      </xdr:nvGraphicFramePr>
      <xdr:xfrm>
        <a:off x="9525" y="657225"/>
        <a:ext cx="4676775"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6</xdr:col>
      <xdr:colOff>0</xdr:colOff>
      <xdr:row>23</xdr:row>
      <xdr:rowOff>152400</xdr:rowOff>
    </xdr:to>
    <xdr:graphicFrame>
      <xdr:nvGraphicFramePr>
        <xdr:cNvPr id="1" name="Chart 3"/>
        <xdr:cNvGraphicFramePr/>
      </xdr:nvGraphicFramePr>
      <xdr:xfrm>
        <a:off x="9525" y="1514475"/>
        <a:ext cx="4267200" cy="2400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19050</xdr:rowOff>
    </xdr:from>
    <xdr:to>
      <xdr:col>6</xdr:col>
      <xdr:colOff>0</xdr:colOff>
      <xdr:row>44</xdr:row>
      <xdr:rowOff>152400</xdr:rowOff>
    </xdr:to>
    <xdr:graphicFrame>
      <xdr:nvGraphicFramePr>
        <xdr:cNvPr id="2" name="Chart 4"/>
        <xdr:cNvGraphicFramePr/>
      </xdr:nvGraphicFramePr>
      <xdr:xfrm>
        <a:off x="0" y="4619625"/>
        <a:ext cx="427672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 sqref="A1"/>
    </sheetView>
  </sheetViews>
  <sheetFormatPr defaultColWidth="9.140625" defaultRowHeight="12.75"/>
  <cols>
    <col min="1" max="1" width="47.140625" style="0" customWidth="1"/>
    <col min="2" max="2" width="10.421875" style="0" customWidth="1"/>
    <col min="3" max="8" width="10.8515625" style="0" customWidth="1"/>
    <col min="9" max="10" width="11.8515625" style="0" customWidth="1"/>
    <col min="11" max="13" width="10.8515625" style="0" customWidth="1"/>
    <col min="14" max="14" width="10.8515625" style="0" bestFit="1" customWidth="1"/>
    <col min="15" max="15" width="13.140625" style="0" customWidth="1"/>
  </cols>
  <sheetData>
    <row r="1" ht="18">
      <c r="A1" s="1" t="s">
        <v>0</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542.88</v>
      </c>
      <c r="C4" s="7">
        <v>501.12</v>
      </c>
      <c r="D4" s="7">
        <v>668.16</v>
      </c>
      <c r="E4" s="7">
        <v>459.36</v>
      </c>
      <c r="F4" s="7">
        <v>835.2</v>
      </c>
      <c r="G4" s="7">
        <v>960.48</v>
      </c>
      <c r="H4" s="7">
        <v>876.96</v>
      </c>
      <c r="I4" s="7">
        <v>709.92</v>
      </c>
      <c r="J4" s="7">
        <v>709.92</v>
      </c>
      <c r="K4" s="7">
        <v>626.4</v>
      </c>
      <c r="L4" s="7">
        <v>709.92</v>
      </c>
      <c r="M4" s="7">
        <v>751.68</v>
      </c>
      <c r="N4" s="8">
        <v>8352</v>
      </c>
      <c r="O4" s="5"/>
    </row>
    <row r="5" spans="1:15" ht="12.75">
      <c r="A5" s="6" t="s">
        <v>17</v>
      </c>
      <c r="B5" s="7">
        <v>40.02</v>
      </c>
      <c r="C5" s="7">
        <v>20.88</v>
      </c>
      <c r="D5" s="7">
        <v>29.58</v>
      </c>
      <c r="E5" s="7">
        <v>22.272000000000002</v>
      </c>
      <c r="F5" s="7">
        <v>34.8</v>
      </c>
      <c r="G5" s="7">
        <v>27.84</v>
      </c>
      <c r="H5" s="7">
        <v>27.84</v>
      </c>
      <c r="I5" s="7">
        <v>22.62</v>
      </c>
      <c r="J5" s="7">
        <v>36.54</v>
      </c>
      <c r="K5" s="7">
        <v>26.1</v>
      </c>
      <c r="L5" s="7">
        <v>28.188000000000002</v>
      </c>
      <c r="M5" s="7">
        <v>31.32</v>
      </c>
      <c r="N5" s="8">
        <v>348</v>
      </c>
      <c r="O5" s="5"/>
    </row>
    <row r="6" spans="1:15" ht="12.75">
      <c r="A6" s="9" t="s">
        <v>18</v>
      </c>
      <c r="B6" s="10">
        <v>582.9</v>
      </c>
      <c r="C6" s="10">
        <v>522</v>
      </c>
      <c r="D6" s="10">
        <v>697.74</v>
      </c>
      <c r="E6" s="10">
        <v>481.632</v>
      </c>
      <c r="F6" s="10">
        <v>870</v>
      </c>
      <c r="G6" s="10">
        <v>988.32</v>
      </c>
      <c r="H6" s="10">
        <v>904.8</v>
      </c>
      <c r="I6" s="10">
        <v>732.54</v>
      </c>
      <c r="J6" s="10">
        <v>746.46</v>
      </c>
      <c r="K6" s="10">
        <v>652.5</v>
      </c>
      <c r="L6" s="10">
        <v>738.108</v>
      </c>
      <c r="M6" s="10">
        <v>783</v>
      </c>
      <c r="N6" s="10">
        <v>8700</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347</v>
      </c>
      <c r="C9" s="10">
        <v>347</v>
      </c>
      <c r="D9" s="10">
        <v>347</v>
      </c>
      <c r="E9" s="10">
        <v>347</v>
      </c>
      <c r="F9" s="10">
        <v>347</v>
      </c>
      <c r="G9" s="10">
        <v>348</v>
      </c>
      <c r="H9" s="10">
        <v>348</v>
      </c>
      <c r="I9" s="10">
        <v>348</v>
      </c>
      <c r="J9" s="10">
        <v>348</v>
      </c>
      <c r="K9" s="10">
        <v>348</v>
      </c>
      <c r="L9" s="10">
        <v>348</v>
      </c>
      <c r="M9" s="10">
        <v>348</v>
      </c>
      <c r="N9" s="8">
        <v>4171</v>
      </c>
      <c r="O9" s="5"/>
    </row>
    <row r="10" spans="1:15" ht="12.75">
      <c r="A10" s="6" t="s">
        <v>21</v>
      </c>
      <c r="B10" s="7">
        <v>81</v>
      </c>
      <c r="C10" s="7">
        <v>76</v>
      </c>
      <c r="D10" s="7">
        <v>99</v>
      </c>
      <c r="E10" s="7">
        <v>70</v>
      </c>
      <c r="F10" s="7">
        <v>123</v>
      </c>
      <c r="G10" s="7">
        <v>140</v>
      </c>
      <c r="H10" s="7">
        <v>128</v>
      </c>
      <c r="I10" s="7">
        <v>105</v>
      </c>
      <c r="J10" s="7">
        <v>105</v>
      </c>
      <c r="K10" s="7">
        <v>93</v>
      </c>
      <c r="L10" s="7">
        <v>105</v>
      </c>
      <c r="M10" s="7">
        <v>111</v>
      </c>
      <c r="N10" s="8">
        <v>1236</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8">
        <v>729</v>
      </c>
      <c r="O11" s="5"/>
    </row>
    <row r="12" spans="1:15" ht="12.75">
      <c r="A12" s="6" t="s">
        <v>23</v>
      </c>
      <c r="B12" s="7">
        <v>34.905</v>
      </c>
      <c r="C12" s="7">
        <v>32.22</v>
      </c>
      <c r="D12" s="7">
        <v>42.96</v>
      </c>
      <c r="E12" s="7">
        <v>29.535</v>
      </c>
      <c r="F12" s="7">
        <v>53.7</v>
      </c>
      <c r="G12" s="7">
        <v>61.755</v>
      </c>
      <c r="H12" s="7">
        <v>56.385</v>
      </c>
      <c r="I12" s="7">
        <v>45.645</v>
      </c>
      <c r="J12" s="7">
        <v>45.645</v>
      </c>
      <c r="K12" s="7">
        <v>40.275</v>
      </c>
      <c r="L12" s="7">
        <v>45.645</v>
      </c>
      <c r="M12" s="7">
        <v>48.33</v>
      </c>
      <c r="N12" s="8">
        <v>537</v>
      </c>
      <c r="O12" s="5"/>
    </row>
    <row r="13" spans="1:15" ht="12.75">
      <c r="A13" s="6" t="s">
        <v>24</v>
      </c>
      <c r="B13" s="7">
        <v>33.8</v>
      </c>
      <c r="C13" s="7">
        <v>31.2</v>
      </c>
      <c r="D13" s="7">
        <v>41.6</v>
      </c>
      <c r="E13" s="7">
        <v>28.6</v>
      </c>
      <c r="F13" s="7">
        <v>52</v>
      </c>
      <c r="G13" s="7">
        <v>59.8</v>
      </c>
      <c r="H13" s="7">
        <v>54.6</v>
      </c>
      <c r="I13" s="7">
        <v>44.2</v>
      </c>
      <c r="J13" s="7">
        <v>44.2</v>
      </c>
      <c r="K13" s="7">
        <v>39</v>
      </c>
      <c r="L13" s="7">
        <v>44.2</v>
      </c>
      <c r="M13" s="7">
        <v>46.8</v>
      </c>
      <c r="N13" s="8">
        <v>520</v>
      </c>
      <c r="O13" s="5"/>
    </row>
    <row r="14" spans="1:15" ht="12.75">
      <c r="A14" s="6" t="s">
        <v>25</v>
      </c>
      <c r="B14" s="7">
        <v>24.83</v>
      </c>
      <c r="C14" s="7">
        <v>28</v>
      </c>
      <c r="D14" s="7">
        <v>36</v>
      </c>
      <c r="E14" s="7">
        <v>26</v>
      </c>
      <c r="F14" s="7">
        <v>43</v>
      </c>
      <c r="G14" s="7">
        <v>49</v>
      </c>
      <c r="H14" s="7">
        <v>45</v>
      </c>
      <c r="I14" s="7">
        <v>36</v>
      </c>
      <c r="J14" s="7">
        <v>36</v>
      </c>
      <c r="K14" s="7">
        <v>33</v>
      </c>
      <c r="L14" s="7">
        <v>36</v>
      </c>
      <c r="M14" s="7">
        <v>39</v>
      </c>
      <c r="N14" s="8">
        <v>431.83</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8">
        <v>441</v>
      </c>
      <c r="O15" s="5"/>
    </row>
    <row r="16" spans="1:15" ht="12.75">
      <c r="A16" s="6" t="s">
        <v>28</v>
      </c>
      <c r="B16" s="7">
        <v>8.32</v>
      </c>
      <c r="C16" s="7">
        <v>7.68</v>
      </c>
      <c r="D16" s="7">
        <v>10.24</v>
      </c>
      <c r="E16" s="7">
        <v>7.04</v>
      </c>
      <c r="F16" s="7">
        <v>12.8</v>
      </c>
      <c r="G16" s="7">
        <v>14.72</v>
      </c>
      <c r="H16" s="7">
        <v>13.44</v>
      </c>
      <c r="I16" s="7">
        <v>10.88</v>
      </c>
      <c r="J16" s="7">
        <v>10.88</v>
      </c>
      <c r="K16" s="7">
        <v>9.6</v>
      </c>
      <c r="L16" s="7">
        <v>10.88</v>
      </c>
      <c r="M16" s="7">
        <v>11.52</v>
      </c>
      <c r="N16" s="8">
        <v>128</v>
      </c>
      <c r="O16" s="5"/>
    </row>
    <row r="17" spans="1:15" ht="12.75">
      <c r="A17" s="6" t="s">
        <v>29</v>
      </c>
      <c r="B17" s="7">
        <v>12.805</v>
      </c>
      <c r="C17" s="7">
        <v>11.82</v>
      </c>
      <c r="D17" s="7">
        <v>15.76</v>
      </c>
      <c r="E17" s="7">
        <v>10.835</v>
      </c>
      <c r="F17" s="7">
        <v>19.7</v>
      </c>
      <c r="G17" s="7">
        <v>22.655</v>
      </c>
      <c r="H17" s="7">
        <v>20.685</v>
      </c>
      <c r="I17" s="7">
        <v>16.745</v>
      </c>
      <c r="J17" s="7">
        <v>16.745</v>
      </c>
      <c r="K17" s="7">
        <v>14.775</v>
      </c>
      <c r="L17" s="7">
        <v>16.745</v>
      </c>
      <c r="M17" s="7">
        <v>17.73</v>
      </c>
      <c r="N17" s="8">
        <v>197</v>
      </c>
      <c r="O17" s="5"/>
    </row>
    <row r="18" spans="1:15" ht="12.75">
      <c r="A18" s="6" t="s">
        <v>27</v>
      </c>
      <c r="B18" s="7">
        <v>19.435</v>
      </c>
      <c r="C18" s="7">
        <v>26</v>
      </c>
      <c r="D18" s="7">
        <v>32</v>
      </c>
      <c r="E18" s="7">
        <v>24</v>
      </c>
      <c r="F18" s="7">
        <v>36</v>
      </c>
      <c r="G18" s="7">
        <v>39</v>
      </c>
      <c r="H18" s="7">
        <v>36</v>
      </c>
      <c r="I18" s="7">
        <v>29</v>
      </c>
      <c r="J18" s="7">
        <v>29</v>
      </c>
      <c r="K18" s="7">
        <v>27</v>
      </c>
      <c r="L18" s="7">
        <v>30</v>
      </c>
      <c r="M18" s="7">
        <v>32</v>
      </c>
      <c r="N18" s="8">
        <v>359.435</v>
      </c>
      <c r="O18" s="5"/>
    </row>
    <row r="19" spans="1:15" ht="12.75">
      <c r="A19" s="9" t="s">
        <v>30</v>
      </c>
      <c r="B19" s="10">
        <v>660.095</v>
      </c>
      <c r="C19" s="10">
        <v>657.92</v>
      </c>
      <c r="D19" s="10">
        <v>722.56</v>
      </c>
      <c r="E19" s="10">
        <v>641.01</v>
      </c>
      <c r="F19" s="10">
        <v>785.2</v>
      </c>
      <c r="G19" s="10">
        <v>832.93</v>
      </c>
      <c r="H19" s="10">
        <v>800.11</v>
      </c>
      <c r="I19" s="10">
        <v>733.47</v>
      </c>
      <c r="J19" s="10">
        <v>733.47</v>
      </c>
      <c r="K19" s="10">
        <v>700.65</v>
      </c>
      <c r="L19" s="10">
        <v>732.47</v>
      </c>
      <c r="M19" s="10">
        <v>750.38</v>
      </c>
      <c r="N19" s="10">
        <v>8750.265</v>
      </c>
      <c r="O19" s="5"/>
    </row>
    <row r="20" spans="1:15" ht="12.75">
      <c r="A20" s="12" t="s">
        <v>31</v>
      </c>
      <c r="B20" s="13">
        <v>-77.19499999999994</v>
      </c>
      <c r="C20" s="13">
        <v>-135.92</v>
      </c>
      <c r="D20" s="13">
        <v>-24.82000000000005</v>
      </c>
      <c r="E20" s="13">
        <v>-159.378</v>
      </c>
      <c r="F20" s="13">
        <v>84.8</v>
      </c>
      <c r="G20" s="13">
        <v>155.39</v>
      </c>
      <c r="H20" s="13">
        <v>104.69</v>
      </c>
      <c r="I20" s="13">
        <v>-0.9300000000000637</v>
      </c>
      <c r="J20" s="13">
        <v>12.989999999999895</v>
      </c>
      <c r="K20" s="13">
        <v>-48.15</v>
      </c>
      <c r="L20" s="13">
        <v>5.63799999999992</v>
      </c>
      <c r="M20" s="13">
        <v>32.62</v>
      </c>
      <c r="N20" s="14">
        <v>-50.26499999999942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5</v>
      </c>
      <c r="C24" s="7">
        <v>5</v>
      </c>
      <c r="D24" s="7">
        <v>5</v>
      </c>
      <c r="E24" s="7">
        <v>5</v>
      </c>
      <c r="F24" s="7">
        <v>5</v>
      </c>
      <c r="G24" s="7">
        <v>5</v>
      </c>
      <c r="H24" s="7">
        <v>5</v>
      </c>
      <c r="I24" s="7">
        <v>5</v>
      </c>
      <c r="J24" s="7">
        <v>5</v>
      </c>
      <c r="K24" s="7">
        <v>5</v>
      </c>
      <c r="L24" s="7">
        <v>5</v>
      </c>
      <c r="M24" s="7">
        <v>5</v>
      </c>
      <c r="N24" s="8">
        <v>60</v>
      </c>
      <c r="O24" s="5"/>
    </row>
    <row r="25" spans="1:15" ht="12.75">
      <c r="A25" s="15" t="s">
        <v>35</v>
      </c>
      <c r="B25" s="16">
        <v>-17</v>
      </c>
      <c r="C25" s="16">
        <v>-17</v>
      </c>
      <c r="D25" s="16">
        <v>-17</v>
      </c>
      <c r="E25" s="16">
        <v>-17</v>
      </c>
      <c r="F25" s="16">
        <v>-17</v>
      </c>
      <c r="G25" s="16">
        <v>-17</v>
      </c>
      <c r="H25" s="16">
        <v>-17</v>
      </c>
      <c r="I25" s="16">
        <v>-17</v>
      </c>
      <c r="J25" s="16">
        <v>-17</v>
      </c>
      <c r="K25" s="16">
        <v>-17</v>
      </c>
      <c r="L25" s="16">
        <v>-17</v>
      </c>
      <c r="M25" s="16">
        <v>-17</v>
      </c>
      <c r="N25" s="13">
        <v>-204</v>
      </c>
      <c r="O25" s="5"/>
    </row>
    <row r="26" spans="2:15" ht="12.75">
      <c r="B26" s="10"/>
      <c r="C26" s="10"/>
      <c r="D26" s="10"/>
      <c r="E26" s="10"/>
      <c r="F26" s="10"/>
      <c r="G26" s="10"/>
      <c r="H26" s="10"/>
      <c r="I26" s="10"/>
      <c r="J26" s="10"/>
      <c r="K26" s="10"/>
      <c r="L26" s="10"/>
      <c r="M26" s="10"/>
      <c r="N26" s="8"/>
      <c r="O26" s="5"/>
    </row>
    <row r="27" spans="1:15" ht="12.75">
      <c r="A27" t="s">
        <v>36</v>
      </c>
      <c r="B27" s="17">
        <v>-94.19499999999994</v>
      </c>
      <c r="C27" s="17">
        <v>-152.92</v>
      </c>
      <c r="D27" s="17">
        <v>-41.82000000000005</v>
      </c>
      <c r="E27" s="17">
        <v>-176.378</v>
      </c>
      <c r="F27" s="17">
        <v>67.8</v>
      </c>
      <c r="G27" s="17">
        <v>138.39</v>
      </c>
      <c r="H27" s="17">
        <v>87.69000000000005</v>
      </c>
      <c r="I27" s="17">
        <v>-17.930000000000064</v>
      </c>
      <c r="J27" s="17">
        <v>-4.010000000000105</v>
      </c>
      <c r="K27" s="17">
        <v>-65.15</v>
      </c>
      <c r="L27" s="17">
        <v>-11.36200000000008</v>
      </c>
      <c r="M27" s="17">
        <v>15.62</v>
      </c>
      <c r="N27" s="17">
        <v>-254.26499999999942</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-72.19499999999994</v>
      </c>
      <c r="C30" s="13">
        <v>-130.92</v>
      </c>
      <c r="D30" s="13">
        <v>-19.82000000000005</v>
      </c>
      <c r="E30" s="13">
        <v>-154.378</v>
      </c>
      <c r="F30" s="13">
        <v>89.8</v>
      </c>
      <c r="G30" s="13">
        <v>160.39</v>
      </c>
      <c r="H30" s="13">
        <v>109.69</v>
      </c>
      <c r="I30" s="13">
        <v>4.069999999999936</v>
      </c>
      <c r="J30" s="13">
        <v>17.989999999999895</v>
      </c>
      <c r="K30" s="13">
        <v>-43.15</v>
      </c>
      <c r="L30" s="13">
        <v>10.63799999999992</v>
      </c>
      <c r="M30" s="13">
        <v>37.62</v>
      </c>
      <c r="N30" s="13">
        <v>9.735000000000582</v>
      </c>
      <c r="O30" s="5"/>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H1"/>
    </sheetView>
  </sheetViews>
  <sheetFormatPr defaultColWidth="9.140625" defaultRowHeight="12.75"/>
  <sheetData>
    <row r="1" spans="1:8" ht="13.5" thickBot="1">
      <c r="A1" s="91" t="s">
        <v>146</v>
      </c>
      <c r="B1" s="92"/>
      <c r="C1" s="92"/>
      <c r="D1" s="92"/>
      <c r="E1" s="92"/>
      <c r="F1" s="92"/>
      <c r="G1" s="92"/>
      <c r="H1" s="93"/>
    </row>
    <row r="2" spans="1:8" ht="12.75">
      <c r="A2" s="94" t="s">
        <v>147</v>
      </c>
      <c r="B2" s="95"/>
      <c r="C2" s="95"/>
      <c r="D2" s="95"/>
      <c r="E2" s="95"/>
      <c r="F2" s="95"/>
      <c r="G2" s="95"/>
      <c r="H2" s="96"/>
    </row>
    <row r="3" spans="1:8" ht="12.75">
      <c r="A3" s="103" t="s">
        <v>148</v>
      </c>
      <c r="B3" s="104"/>
      <c r="C3" s="104"/>
      <c r="D3" s="104"/>
      <c r="E3" s="104"/>
      <c r="F3" s="104"/>
      <c r="G3" s="104"/>
      <c r="H3" s="105"/>
    </row>
    <row r="4" spans="1:8" ht="12.75">
      <c r="A4" s="106" t="s">
        <v>149</v>
      </c>
      <c r="B4" s="107"/>
      <c r="C4" s="107"/>
      <c r="D4" s="107"/>
      <c r="E4" s="107"/>
      <c r="F4" s="107"/>
      <c r="G4" s="107"/>
      <c r="H4" s="108"/>
    </row>
    <row r="5" spans="1:8" ht="12.75">
      <c r="A5" s="106" t="s">
        <v>150</v>
      </c>
      <c r="B5" s="107"/>
      <c r="C5" s="107"/>
      <c r="D5" s="107"/>
      <c r="E5" s="107"/>
      <c r="F5" s="107"/>
      <c r="G5" s="107"/>
      <c r="H5" s="108"/>
    </row>
    <row r="6" spans="1:8" ht="12.75">
      <c r="A6" s="106" t="s">
        <v>151</v>
      </c>
      <c r="B6" s="107"/>
      <c r="C6" s="107"/>
      <c r="D6" s="107"/>
      <c r="E6" s="107"/>
      <c r="F6" s="107"/>
      <c r="G6" s="107"/>
      <c r="H6" s="108"/>
    </row>
    <row r="7" spans="1:8" ht="12.75">
      <c r="A7" s="109" t="s">
        <v>152</v>
      </c>
      <c r="B7" s="110"/>
      <c r="C7" s="110"/>
      <c r="D7" s="110"/>
      <c r="E7" s="110"/>
      <c r="F7" s="110"/>
      <c r="G7" s="110"/>
      <c r="H7" s="111"/>
    </row>
    <row r="8" spans="1:8" ht="12.75">
      <c r="A8" s="112" t="s">
        <v>153</v>
      </c>
      <c r="B8" s="113"/>
      <c r="C8" s="113"/>
      <c r="D8" s="113"/>
      <c r="E8" s="113"/>
      <c r="F8" s="113"/>
      <c r="G8" s="113"/>
      <c r="H8" s="114"/>
    </row>
    <row r="9" spans="1:8" ht="12.75">
      <c r="A9" s="109" t="s">
        <v>154</v>
      </c>
      <c r="B9" s="110"/>
      <c r="C9" s="110"/>
      <c r="D9" s="110"/>
      <c r="E9" s="110"/>
      <c r="F9" s="110"/>
      <c r="G9" s="110"/>
      <c r="H9" s="111"/>
    </row>
    <row r="10" spans="1:8" ht="12.75">
      <c r="A10" s="115" t="s">
        <v>155</v>
      </c>
      <c r="B10" s="116"/>
      <c r="C10" s="116"/>
      <c r="D10" s="116"/>
      <c r="E10" s="116"/>
      <c r="F10" s="116"/>
      <c r="G10" s="116"/>
      <c r="H10" s="117"/>
    </row>
    <row r="11" spans="1:8" ht="12.75">
      <c r="A11" s="94" t="s">
        <v>156</v>
      </c>
      <c r="B11" s="95"/>
      <c r="C11" s="95"/>
      <c r="D11" s="95"/>
      <c r="E11" s="95"/>
      <c r="F11" s="95"/>
      <c r="G11" s="95"/>
      <c r="H11" s="96"/>
    </row>
    <row r="12" spans="1:8" ht="12.75">
      <c r="A12" s="103" t="s">
        <v>148</v>
      </c>
      <c r="B12" s="104"/>
      <c r="C12" s="104"/>
      <c r="D12" s="104"/>
      <c r="E12" s="104"/>
      <c r="F12" s="104"/>
      <c r="G12" s="104"/>
      <c r="H12" s="105"/>
    </row>
    <row r="13" spans="1:8" ht="12.75">
      <c r="A13" s="106" t="s">
        <v>149</v>
      </c>
      <c r="B13" s="107"/>
      <c r="C13" s="107"/>
      <c r="D13" s="107"/>
      <c r="E13" s="107"/>
      <c r="F13" s="107"/>
      <c r="G13" s="107"/>
      <c r="H13" s="108"/>
    </row>
    <row r="14" spans="1:8" ht="12.75">
      <c r="A14" s="106" t="s">
        <v>150</v>
      </c>
      <c r="B14" s="107"/>
      <c r="C14" s="107"/>
      <c r="D14" s="107"/>
      <c r="E14" s="107"/>
      <c r="F14" s="107"/>
      <c r="G14" s="107"/>
      <c r="H14" s="108"/>
    </row>
    <row r="15" spans="1:8" ht="12.75">
      <c r="A15" s="106" t="s">
        <v>157</v>
      </c>
      <c r="B15" s="107"/>
      <c r="C15" s="107"/>
      <c r="D15" s="107"/>
      <c r="E15" s="107"/>
      <c r="F15" s="107"/>
      <c r="G15" s="107"/>
      <c r="H15" s="108"/>
    </row>
    <row r="16" spans="1:8" ht="12.75">
      <c r="A16" s="109" t="s">
        <v>152</v>
      </c>
      <c r="B16" s="110"/>
      <c r="C16" s="110"/>
      <c r="D16" s="110"/>
      <c r="E16" s="110"/>
      <c r="F16" s="110"/>
      <c r="G16" s="110"/>
      <c r="H16" s="111"/>
    </row>
    <row r="17" spans="1:8" ht="12.75">
      <c r="A17" s="112" t="s">
        <v>158</v>
      </c>
      <c r="B17" s="113"/>
      <c r="C17" s="113"/>
      <c r="D17" s="113"/>
      <c r="E17" s="113"/>
      <c r="F17" s="113"/>
      <c r="G17" s="113"/>
      <c r="H17" s="114"/>
    </row>
    <row r="18" spans="1:8" ht="12.75">
      <c r="A18" s="109" t="s">
        <v>154</v>
      </c>
      <c r="B18" s="110"/>
      <c r="C18" s="110"/>
      <c r="D18" s="110"/>
      <c r="E18" s="110"/>
      <c r="F18" s="110"/>
      <c r="G18" s="110"/>
      <c r="H18" s="111"/>
    </row>
    <row r="19" spans="1:8" ht="12.75">
      <c r="A19" s="115" t="s">
        <v>159</v>
      </c>
      <c r="B19" s="116"/>
      <c r="C19" s="116"/>
      <c r="D19" s="116"/>
      <c r="E19" s="116"/>
      <c r="F19" s="116"/>
      <c r="G19" s="116"/>
      <c r="H19" s="117"/>
    </row>
    <row r="20" spans="1:8" ht="12.75">
      <c r="A20" s="94" t="s">
        <v>160</v>
      </c>
      <c r="B20" s="95"/>
      <c r="C20" s="95"/>
      <c r="D20" s="95"/>
      <c r="E20" s="95"/>
      <c r="F20" s="95"/>
      <c r="G20" s="95"/>
      <c r="H20" s="96"/>
    </row>
    <row r="21" spans="1:8" ht="12.75">
      <c r="A21" s="103" t="s">
        <v>161</v>
      </c>
      <c r="B21" s="104"/>
      <c r="C21" s="104"/>
      <c r="D21" s="104"/>
      <c r="E21" s="104"/>
      <c r="F21" s="104"/>
      <c r="G21" s="104"/>
      <c r="H21" s="105"/>
    </row>
    <row r="22" spans="1:8" ht="12.75">
      <c r="A22" s="106" t="s">
        <v>162</v>
      </c>
      <c r="B22" s="107"/>
      <c r="C22" s="107"/>
      <c r="D22" s="107"/>
      <c r="E22" s="107"/>
      <c r="F22" s="107"/>
      <c r="G22" s="107"/>
      <c r="H22" s="108"/>
    </row>
    <row r="23" spans="1:8" ht="12.75">
      <c r="A23" s="106" t="s">
        <v>163</v>
      </c>
      <c r="B23" s="107"/>
      <c r="C23" s="107"/>
      <c r="D23" s="107"/>
      <c r="E23" s="107"/>
      <c r="F23" s="107"/>
      <c r="G23" s="107"/>
      <c r="H23" s="108"/>
    </row>
    <row r="24" spans="1:8" ht="12.75">
      <c r="A24" s="106" t="s">
        <v>164</v>
      </c>
      <c r="B24" s="107"/>
      <c r="C24" s="107"/>
      <c r="D24" s="107"/>
      <c r="E24" s="107"/>
      <c r="F24" s="107"/>
      <c r="G24" s="107"/>
      <c r="H24" s="108"/>
    </row>
    <row r="25" spans="1:8" ht="12.75">
      <c r="A25" s="118" t="s">
        <v>165</v>
      </c>
      <c r="B25" s="119"/>
      <c r="C25" s="119"/>
      <c r="D25" s="119"/>
      <c r="E25" s="119"/>
      <c r="F25" s="119"/>
      <c r="G25" s="119"/>
      <c r="H25" s="120"/>
    </row>
    <row r="26" spans="1:8" ht="12.75">
      <c r="A26" s="109" t="s">
        <v>152</v>
      </c>
      <c r="B26" s="110"/>
      <c r="C26" s="110"/>
      <c r="D26" s="110"/>
      <c r="E26" s="110"/>
      <c r="F26" s="110"/>
      <c r="G26" s="110"/>
      <c r="H26" s="111"/>
    </row>
    <row r="27" spans="1:8" ht="12.75">
      <c r="A27" s="112" t="s">
        <v>166</v>
      </c>
      <c r="B27" s="113"/>
      <c r="C27" s="113"/>
      <c r="D27" s="113"/>
      <c r="E27" s="113"/>
      <c r="F27" s="113"/>
      <c r="G27" s="113"/>
      <c r="H27" s="114"/>
    </row>
    <row r="28" spans="1:8" ht="12.75">
      <c r="A28" s="109" t="s">
        <v>154</v>
      </c>
      <c r="B28" s="110"/>
      <c r="C28" s="110"/>
      <c r="D28" s="110"/>
      <c r="E28" s="110"/>
      <c r="F28" s="110"/>
      <c r="G28" s="110"/>
      <c r="H28" s="111"/>
    </row>
    <row r="29" spans="1:8" ht="13.5" thickBot="1">
      <c r="A29" s="115" t="s">
        <v>167</v>
      </c>
      <c r="B29" s="116"/>
      <c r="C29" s="116"/>
      <c r="D29" s="116"/>
      <c r="E29" s="116"/>
      <c r="F29" s="116"/>
      <c r="G29" s="116"/>
      <c r="H29" s="117"/>
    </row>
    <row r="30" spans="1:8" ht="13.5" thickBot="1">
      <c r="A30" s="91" t="s">
        <v>146</v>
      </c>
      <c r="B30" s="92"/>
      <c r="C30" s="92"/>
      <c r="D30" s="92"/>
      <c r="E30" s="92"/>
      <c r="F30" s="92"/>
      <c r="G30" s="92"/>
      <c r="H30" s="93"/>
    </row>
    <row r="31" spans="1:8" ht="12.75">
      <c r="A31" s="94" t="s">
        <v>168</v>
      </c>
      <c r="B31" s="95"/>
      <c r="C31" s="95"/>
      <c r="D31" s="95"/>
      <c r="E31" s="95"/>
      <c r="F31" s="95"/>
      <c r="G31" s="95"/>
      <c r="H31" s="96"/>
    </row>
    <row r="32" spans="1:8" ht="12.75">
      <c r="A32" s="103" t="s">
        <v>148</v>
      </c>
      <c r="B32" s="104"/>
      <c r="C32" s="104"/>
      <c r="D32" s="104"/>
      <c r="E32" s="104"/>
      <c r="F32" s="104"/>
      <c r="G32" s="104"/>
      <c r="H32" s="105"/>
    </row>
    <row r="33" spans="1:8" ht="12.75">
      <c r="A33" s="106" t="s">
        <v>149</v>
      </c>
      <c r="B33" s="107"/>
      <c r="C33" s="107"/>
      <c r="D33" s="107"/>
      <c r="E33" s="107"/>
      <c r="F33" s="107"/>
      <c r="G33" s="107"/>
      <c r="H33" s="108"/>
    </row>
    <row r="34" spans="1:8" ht="12.75">
      <c r="A34" s="106" t="s">
        <v>169</v>
      </c>
      <c r="B34" s="107"/>
      <c r="C34" s="107"/>
      <c r="D34" s="107"/>
      <c r="E34" s="107"/>
      <c r="F34" s="107"/>
      <c r="G34" s="107"/>
      <c r="H34" s="108"/>
    </row>
    <row r="35" spans="1:8" ht="12.75">
      <c r="A35" s="106" t="s">
        <v>164</v>
      </c>
      <c r="B35" s="107"/>
      <c r="C35" s="107"/>
      <c r="D35" s="107"/>
      <c r="E35" s="107"/>
      <c r="F35" s="107"/>
      <c r="G35" s="107"/>
      <c r="H35" s="108"/>
    </row>
    <row r="36" spans="1:8" ht="12.75">
      <c r="A36" s="118" t="s">
        <v>170</v>
      </c>
      <c r="B36" s="119"/>
      <c r="C36" s="119"/>
      <c r="D36" s="119"/>
      <c r="E36" s="119"/>
      <c r="F36" s="119"/>
      <c r="G36" s="119"/>
      <c r="H36" s="120"/>
    </row>
    <row r="37" spans="1:8" ht="12.75">
      <c r="A37" s="109" t="s">
        <v>152</v>
      </c>
      <c r="B37" s="110"/>
      <c r="C37" s="110"/>
      <c r="D37" s="110"/>
      <c r="E37" s="110"/>
      <c r="F37" s="110"/>
      <c r="G37" s="110"/>
      <c r="H37" s="111"/>
    </row>
    <row r="38" spans="1:8" ht="12.75">
      <c r="A38" s="112" t="s">
        <v>171</v>
      </c>
      <c r="B38" s="113"/>
      <c r="C38" s="113"/>
      <c r="D38" s="113"/>
      <c r="E38" s="113"/>
      <c r="F38" s="113"/>
      <c r="G38" s="113"/>
      <c r="H38" s="114"/>
    </row>
    <row r="39" spans="1:8" ht="12.75">
      <c r="A39" s="109" t="s">
        <v>154</v>
      </c>
      <c r="B39" s="110"/>
      <c r="C39" s="110"/>
      <c r="D39" s="110"/>
      <c r="E39" s="110"/>
      <c r="F39" s="110"/>
      <c r="G39" s="110"/>
      <c r="H39" s="111"/>
    </row>
    <row r="40" spans="1:8" ht="12.75">
      <c r="A40" s="115" t="s">
        <v>172</v>
      </c>
      <c r="B40" s="116"/>
      <c r="C40" s="116"/>
      <c r="D40" s="116"/>
      <c r="E40" s="116"/>
      <c r="F40" s="116"/>
      <c r="G40" s="116"/>
      <c r="H40" s="117"/>
    </row>
    <row r="41" spans="1:8" ht="12.75">
      <c r="A41" s="94" t="s">
        <v>173</v>
      </c>
      <c r="B41" s="95"/>
      <c r="C41" s="95"/>
      <c r="D41" s="95"/>
      <c r="E41" s="95"/>
      <c r="F41" s="95"/>
      <c r="G41" s="95"/>
      <c r="H41" s="96"/>
    </row>
    <row r="42" spans="1:8" ht="12.75">
      <c r="A42" s="103" t="s">
        <v>148</v>
      </c>
      <c r="B42" s="104"/>
      <c r="C42" s="104"/>
      <c r="D42" s="104"/>
      <c r="E42" s="104"/>
      <c r="F42" s="104"/>
      <c r="G42" s="104"/>
      <c r="H42" s="105"/>
    </row>
    <row r="43" spans="1:8" ht="12.75">
      <c r="A43" s="106" t="s">
        <v>149</v>
      </c>
      <c r="B43" s="107"/>
      <c r="C43" s="107"/>
      <c r="D43" s="107"/>
      <c r="E43" s="107"/>
      <c r="F43" s="107"/>
      <c r="G43" s="107"/>
      <c r="H43" s="108"/>
    </row>
    <row r="44" spans="1:8" ht="12.75">
      <c r="A44" s="106" t="s">
        <v>150</v>
      </c>
      <c r="B44" s="107"/>
      <c r="C44" s="107"/>
      <c r="D44" s="107"/>
      <c r="E44" s="107"/>
      <c r="F44" s="107"/>
      <c r="G44" s="107"/>
      <c r="H44" s="108"/>
    </row>
    <row r="45" spans="1:8" ht="12.75">
      <c r="A45" s="106" t="s">
        <v>164</v>
      </c>
      <c r="B45" s="107"/>
      <c r="C45" s="107"/>
      <c r="D45" s="107"/>
      <c r="E45" s="107"/>
      <c r="F45" s="107"/>
      <c r="G45" s="107"/>
      <c r="H45" s="108"/>
    </row>
    <row r="46" spans="1:8" ht="12.75">
      <c r="A46" s="118" t="s">
        <v>174</v>
      </c>
      <c r="B46" s="119"/>
      <c r="C46" s="119"/>
      <c r="D46" s="119"/>
      <c r="E46" s="119"/>
      <c r="F46" s="119"/>
      <c r="G46" s="119"/>
      <c r="H46" s="120"/>
    </row>
    <row r="47" spans="1:8" ht="12.75">
      <c r="A47" s="109" t="s">
        <v>152</v>
      </c>
      <c r="B47" s="110"/>
      <c r="C47" s="110"/>
      <c r="D47" s="110"/>
      <c r="E47" s="110"/>
      <c r="F47" s="110"/>
      <c r="G47" s="110"/>
      <c r="H47" s="111"/>
    </row>
    <row r="48" spans="1:8" ht="12.75">
      <c r="A48" s="112" t="s">
        <v>175</v>
      </c>
      <c r="B48" s="113"/>
      <c r="C48" s="113"/>
      <c r="D48" s="113"/>
      <c r="E48" s="113"/>
      <c r="F48" s="113"/>
      <c r="G48" s="113"/>
      <c r="H48" s="114"/>
    </row>
    <row r="49" spans="1:8" ht="12.75">
      <c r="A49" s="109" t="s">
        <v>154</v>
      </c>
      <c r="B49" s="110"/>
      <c r="C49" s="110"/>
      <c r="D49" s="110"/>
      <c r="E49" s="110"/>
      <c r="F49" s="110"/>
      <c r="G49" s="110"/>
      <c r="H49" s="111"/>
    </row>
    <row r="50" spans="1:8" ht="12.75">
      <c r="A50" s="115" t="s">
        <v>176</v>
      </c>
      <c r="B50" s="116"/>
      <c r="C50" s="116"/>
      <c r="D50" s="116"/>
      <c r="E50" s="116"/>
      <c r="F50" s="116"/>
      <c r="G50" s="116"/>
      <c r="H50" s="117"/>
    </row>
  </sheetData>
  <sheetProtection/>
  <mergeCells count="50">
    <mergeCell ref="A43:H43"/>
    <mergeCell ref="A44:H44"/>
    <mergeCell ref="A49:H49"/>
    <mergeCell ref="A50:H50"/>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H1"/>
    <mergeCell ref="A2:H2"/>
    <mergeCell ref="A3:H3"/>
    <mergeCell ref="A4:H4"/>
    <mergeCell ref="A5:H5"/>
    <mergeCell ref="A6: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2.75"/>
  <sheetData>
    <row r="1" spans="1:6" ht="12.75">
      <c r="A1" s="130" t="s">
        <v>192</v>
      </c>
      <c r="B1" s="73"/>
      <c r="C1" s="73"/>
      <c r="D1" s="73"/>
      <c r="E1" s="73"/>
      <c r="F1" s="131"/>
    </row>
    <row r="2" spans="1:6" ht="12.75">
      <c r="A2" s="32"/>
      <c r="B2" s="33" t="s">
        <v>178</v>
      </c>
      <c r="C2" s="33" t="s">
        <v>179</v>
      </c>
      <c r="D2" s="33" t="s">
        <v>180</v>
      </c>
      <c r="E2" s="33" t="s">
        <v>181</v>
      </c>
      <c r="F2" s="33" t="s">
        <v>14</v>
      </c>
    </row>
    <row r="3" spans="1:6" ht="12.75">
      <c r="A3" s="61" t="s">
        <v>182</v>
      </c>
      <c r="B3" s="67">
        <v>330</v>
      </c>
      <c r="C3" s="67">
        <v>360</v>
      </c>
      <c r="D3" s="67">
        <v>388</v>
      </c>
      <c r="E3" s="67">
        <v>410</v>
      </c>
      <c r="F3" s="62">
        <f>SUM(B3:E3)/4</f>
        <v>372</v>
      </c>
    </row>
    <row r="4" spans="1:6" ht="12.75">
      <c r="A4" s="63" t="s">
        <v>183</v>
      </c>
      <c r="B4" s="68">
        <v>334</v>
      </c>
      <c r="C4" s="68">
        <v>554</v>
      </c>
      <c r="D4" s="68">
        <v>279</v>
      </c>
      <c r="E4" s="68">
        <v>368</v>
      </c>
      <c r="F4" s="62">
        <f aca="true" t="shared" si="0" ref="F4:F12">SUM(B4:E4)/4</f>
        <v>383.75</v>
      </c>
    </row>
    <row r="5" spans="1:6" ht="12.75">
      <c r="A5" s="63" t="s">
        <v>184</v>
      </c>
      <c r="B5" s="68">
        <v>227</v>
      </c>
      <c r="C5" s="68">
        <v>296</v>
      </c>
      <c r="D5" s="68">
        <v>339</v>
      </c>
      <c r="E5" s="68">
        <v>577</v>
      </c>
      <c r="F5" s="62">
        <f t="shared" si="0"/>
        <v>359.75</v>
      </c>
    </row>
    <row r="6" spans="1:6" ht="12.75">
      <c r="A6" s="63" t="s">
        <v>185</v>
      </c>
      <c r="B6" s="68">
        <v>188</v>
      </c>
      <c r="C6" s="68">
        <v>195</v>
      </c>
      <c r="D6" s="68">
        <v>210</v>
      </c>
      <c r="E6" s="68">
        <v>295</v>
      </c>
      <c r="F6" s="62">
        <f t="shared" si="0"/>
        <v>222</v>
      </c>
    </row>
    <row r="7" spans="1:6" ht="12.75">
      <c r="A7" s="63" t="s">
        <v>186</v>
      </c>
      <c r="B7" s="68">
        <v>777</v>
      </c>
      <c r="C7" s="68">
        <v>854</v>
      </c>
      <c r="D7" s="68">
        <v>901</v>
      </c>
      <c r="E7" s="68">
        <v>683</v>
      </c>
      <c r="F7" s="62">
        <f t="shared" si="0"/>
        <v>803.75</v>
      </c>
    </row>
    <row r="8" spans="1:6" ht="12.75">
      <c r="A8" s="63" t="s">
        <v>187</v>
      </c>
      <c r="B8" s="68">
        <v>320</v>
      </c>
      <c r="C8" s="68">
        <v>340</v>
      </c>
      <c r="D8" s="68">
        <v>328</v>
      </c>
      <c r="E8" s="68">
        <v>507</v>
      </c>
      <c r="F8" s="62">
        <f t="shared" si="0"/>
        <v>373.75</v>
      </c>
    </row>
    <row r="9" spans="1:6" ht="12.75">
      <c r="A9" s="63" t="s">
        <v>188</v>
      </c>
      <c r="B9" s="68">
        <v>305</v>
      </c>
      <c r="C9" s="68">
        <v>298</v>
      </c>
      <c r="D9" s="68">
        <v>842</v>
      </c>
      <c r="E9" s="68">
        <v>199</v>
      </c>
      <c r="F9" s="62">
        <f t="shared" si="0"/>
        <v>411</v>
      </c>
    </row>
    <row r="10" spans="1:6" ht="12.75">
      <c r="A10" s="63" t="s">
        <v>189</v>
      </c>
      <c r="B10" s="68">
        <v>757</v>
      </c>
      <c r="C10" s="68">
        <v>685</v>
      </c>
      <c r="D10" s="68">
        <v>673</v>
      </c>
      <c r="E10" s="68">
        <v>886</v>
      </c>
      <c r="F10" s="62">
        <f t="shared" si="0"/>
        <v>750.25</v>
      </c>
    </row>
    <row r="11" spans="1:6" ht="12.75">
      <c r="A11" s="63" t="s">
        <v>190</v>
      </c>
      <c r="B11" s="68">
        <v>443</v>
      </c>
      <c r="C11" s="68">
        <v>563</v>
      </c>
      <c r="D11" s="68">
        <v>501</v>
      </c>
      <c r="E11" s="68">
        <v>488</v>
      </c>
      <c r="F11" s="62">
        <f t="shared" si="0"/>
        <v>498.75</v>
      </c>
    </row>
    <row r="12" spans="1:6" ht="12.75">
      <c r="A12" s="63" t="s">
        <v>191</v>
      </c>
      <c r="B12" s="68">
        <v>278</v>
      </c>
      <c r="C12" s="68">
        <v>299</v>
      </c>
      <c r="D12" s="68">
        <v>224</v>
      </c>
      <c r="E12" s="68">
        <v>300</v>
      </c>
      <c r="F12" s="62">
        <f t="shared" si="0"/>
        <v>275.25</v>
      </c>
    </row>
    <row r="13" spans="1:6" ht="13.5" thickBot="1">
      <c r="A13" s="64" t="s">
        <v>193</v>
      </c>
      <c r="B13" s="65"/>
      <c r="C13" s="65"/>
      <c r="D13" s="65"/>
      <c r="E13" s="65"/>
      <c r="F13" s="65"/>
    </row>
    <row r="14" spans="1:6" ht="14.25" thickBot="1" thickTop="1">
      <c r="A14" s="39" t="s">
        <v>14</v>
      </c>
      <c r="B14" s="66">
        <f>SUM(B3:B12)/10</f>
        <v>395.9</v>
      </c>
      <c r="C14" s="66">
        <f>SUM(C3:C12)/10</f>
        <v>444.4</v>
      </c>
      <c r="D14" s="66">
        <f>SUM(D3:D12)/10</f>
        <v>468.5</v>
      </c>
      <c r="E14" s="66">
        <f>SUM(E3:E12)/10</f>
        <v>471.3</v>
      </c>
      <c r="F14" s="66">
        <f>SUM(F3:F12)/10</f>
        <v>445.025</v>
      </c>
    </row>
    <row r="15" ht="13.5" thickTop="1"/>
    <row r="17" spans="1:6" ht="12.75">
      <c r="A17" s="130" t="s">
        <v>177</v>
      </c>
      <c r="B17" s="73"/>
      <c r="C17" s="73"/>
      <c r="D17" s="73"/>
      <c r="E17" s="73"/>
      <c r="F17" s="131"/>
    </row>
    <row r="18" spans="1:6" ht="12.75">
      <c r="A18" s="32"/>
      <c r="B18" s="33" t="s">
        <v>178</v>
      </c>
      <c r="C18" s="33" t="s">
        <v>179</v>
      </c>
      <c r="D18" s="33" t="s">
        <v>180</v>
      </c>
      <c r="E18" s="33" t="s">
        <v>181</v>
      </c>
      <c r="F18" s="33" t="s">
        <v>14</v>
      </c>
    </row>
    <row r="19" spans="1:6" ht="12.75">
      <c r="A19" s="61" t="s">
        <v>182</v>
      </c>
      <c r="B19" s="62">
        <f>SUM(50/(B3/60))*37.5</f>
        <v>340.90909090909093</v>
      </c>
      <c r="C19" s="62">
        <f>SUM(50/(C3/60))*37.5</f>
        <v>312.5</v>
      </c>
      <c r="D19" s="62">
        <f>SUM(50/(D3/60))*37.5</f>
        <v>289.9484536082474</v>
      </c>
      <c r="E19" s="62">
        <f>SUM(50/(E3/60))*37.5</f>
        <v>274.390243902439</v>
      </c>
      <c r="F19" s="62">
        <f>SUM(B19:E19)/4</f>
        <v>304.43694710494435</v>
      </c>
    </row>
    <row r="20" spans="1:6" ht="12.75">
      <c r="A20" s="63" t="s">
        <v>183</v>
      </c>
      <c r="B20" s="62">
        <f aca="true" t="shared" si="1" ref="B20:E28">SUM(50/(B4/60))*37.5</f>
        <v>336.8263473053892</v>
      </c>
      <c r="C20" s="62">
        <f t="shared" si="1"/>
        <v>203.06859205776175</v>
      </c>
      <c r="D20" s="62">
        <f t="shared" si="1"/>
        <v>403.22580645161287</v>
      </c>
      <c r="E20" s="62">
        <f t="shared" si="1"/>
        <v>305.70652173913044</v>
      </c>
      <c r="F20" s="62">
        <f aca="true" t="shared" si="2" ref="F20:F28">SUM(B20:E20)/4</f>
        <v>312.2068168884736</v>
      </c>
    </row>
    <row r="21" spans="1:6" ht="12.75">
      <c r="A21" s="63" t="s">
        <v>184</v>
      </c>
      <c r="B21" s="62">
        <f t="shared" si="1"/>
        <v>495.5947136563876</v>
      </c>
      <c r="C21" s="62">
        <f t="shared" si="1"/>
        <v>380.06756756756755</v>
      </c>
      <c r="D21" s="62">
        <f t="shared" si="1"/>
        <v>331.858407079646</v>
      </c>
      <c r="E21" s="62">
        <f t="shared" si="1"/>
        <v>194.9740034662045</v>
      </c>
      <c r="F21" s="62">
        <f t="shared" si="2"/>
        <v>350.62367294245144</v>
      </c>
    </row>
    <row r="22" spans="1:6" ht="12.75">
      <c r="A22" s="63" t="s">
        <v>185</v>
      </c>
      <c r="B22" s="62">
        <f t="shared" si="1"/>
        <v>598.404255319149</v>
      </c>
      <c r="C22" s="62">
        <f t="shared" si="1"/>
        <v>576.9230769230769</v>
      </c>
      <c r="D22" s="62">
        <f t="shared" si="1"/>
        <v>535.7142857142858</v>
      </c>
      <c r="E22" s="62">
        <f t="shared" si="1"/>
        <v>381.35593220338984</v>
      </c>
      <c r="F22" s="62">
        <f t="shared" si="2"/>
        <v>523.0993875399754</v>
      </c>
    </row>
    <row r="23" spans="1:6" ht="12.75">
      <c r="A23" s="63" t="s">
        <v>186</v>
      </c>
      <c r="B23" s="62">
        <f t="shared" si="1"/>
        <v>144.7876447876448</v>
      </c>
      <c r="C23" s="62">
        <f t="shared" si="1"/>
        <v>131.73302107728338</v>
      </c>
      <c r="D23" s="62">
        <f t="shared" si="1"/>
        <v>124.8612652608213</v>
      </c>
      <c r="E23" s="62">
        <f t="shared" si="1"/>
        <v>164.71449487554904</v>
      </c>
      <c r="F23" s="62">
        <f t="shared" si="2"/>
        <v>141.52410650032465</v>
      </c>
    </row>
    <row r="24" spans="1:6" ht="12.75">
      <c r="A24" s="63" t="s">
        <v>187</v>
      </c>
      <c r="B24" s="62">
        <f t="shared" si="1"/>
        <v>351.5625</v>
      </c>
      <c r="C24" s="62">
        <f t="shared" si="1"/>
        <v>330.8823529411764</v>
      </c>
      <c r="D24" s="62">
        <f t="shared" si="1"/>
        <v>342.9878048780488</v>
      </c>
      <c r="E24" s="62">
        <f t="shared" si="1"/>
        <v>221.89349112426038</v>
      </c>
      <c r="F24" s="62">
        <f t="shared" si="2"/>
        <v>311.8315372358714</v>
      </c>
    </row>
    <row r="25" spans="1:6" ht="12.75">
      <c r="A25" s="63" t="s">
        <v>188</v>
      </c>
      <c r="B25" s="62">
        <f t="shared" si="1"/>
        <v>368.8524590163934</v>
      </c>
      <c r="C25" s="62">
        <f t="shared" si="1"/>
        <v>377.5167785234899</v>
      </c>
      <c r="D25" s="62">
        <f t="shared" si="1"/>
        <v>133.6104513064133</v>
      </c>
      <c r="E25" s="62">
        <f t="shared" si="1"/>
        <v>565.3266331658291</v>
      </c>
      <c r="F25" s="62">
        <f t="shared" si="2"/>
        <v>361.32658050303144</v>
      </c>
    </row>
    <row r="26" spans="1:6" ht="12.75">
      <c r="A26" s="63" t="s">
        <v>189</v>
      </c>
      <c r="B26" s="62">
        <f t="shared" si="1"/>
        <v>148.6129458388375</v>
      </c>
      <c r="C26" s="62">
        <f t="shared" si="1"/>
        <v>164.23357664233578</v>
      </c>
      <c r="D26" s="62">
        <f t="shared" si="1"/>
        <v>167.1619613670134</v>
      </c>
      <c r="E26" s="62">
        <f t="shared" si="1"/>
        <v>126.97516930022573</v>
      </c>
      <c r="F26" s="62">
        <f t="shared" si="2"/>
        <v>151.7459132871031</v>
      </c>
    </row>
    <row r="27" spans="1:6" ht="12.75">
      <c r="A27" s="63" t="s">
        <v>190</v>
      </c>
      <c r="B27" s="62">
        <f t="shared" si="1"/>
        <v>253.95033860045146</v>
      </c>
      <c r="C27" s="62">
        <f t="shared" si="1"/>
        <v>199.82238010657193</v>
      </c>
      <c r="D27" s="62">
        <f t="shared" si="1"/>
        <v>224.55089820359282</v>
      </c>
      <c r="E27" s="62">
        <f t="shared" si="1"/>
        <v>230.5327868852459</v>
      </c>
      <c r="F27" s="62">
        <f t="shared" si="2"/>
        <v>227.21410094896555</v>
      </c>
    </row>
    <row r="28" spans="1:6" ht="12.75">
      <c r="A28" s="63" t="s">
        <v>191</v>
      </c>
      <c r="B28" s="62">
        <f t="shared" si="1"/>
        <v>404.6762589928057</v>
      </c>
      <c r="C28" s="62">
        <f t="shared" si="1"/>
        <v>376.2541806020067</v>
      </c>
      <c r="D28" s="62">
        <f t="shared" si="1"/>
        <v>502.23214285714283</v>
      </c>
      <c r="E28" s="62">
        <f t="shared" si="1"/>
        <v>375</v>
      </c>
      <c r="F28" s="62">
        <f t="shared" si="2"/>
        <v>414.54064561298884</v>
      </c>
    </row>
    <row r="29" spans="1:6" ht="13.5" thickBot="1">
      <c r="A29" s="64"/>
      <c r="B29" s="65"/>
      <c r="C29" s="65"/>
      <c r="D29" s="65"/>
      <c r="E29" s="65"/>
      <c r="F29" s="65"/>
    </row>
    <row r="30" spans="1:6" ht="14.25" thickBot="1" thickTop="1">
      <c r="A30" s="39" t="s">
        <v>14</v>
      </c>
      <c r="B30" s="66">
        <f>SUM(B19:B28)/10</f>
        <v>344.417655442615</v>
      </c>
      <c r="C30" s="66">
        <f>SUM(C19:C28)/10</f>
        <v>305.300152644127</v>
      </c>
      <c r="D30" s="66">
        <f>SUM(D19:D28)/10</f>
        <v>305.6151476726824</v>
      </c>
      <c r="E30" s="66">
        <f>SUM(E19:E28)/10</f>
        <v>284.0869276662274</v>
      </c>
      <c r="F30" s="66">
        <f>SUM(F19:F28)/10</f>
        <v>309.85497085641293</v>
      </c>
    </row>
    <row r="31" ht="13.5" thickTop="1"/>
    <row r="32" spans="1:6" ht="12.75">
      <c r="A32" s="121" t="s">
        <v>194</v>
      </c>
      <c r="B32" s="122"/>
      <c r="C32" s="122"/>
      <c r="D32" s="122"/>
      <c r="E32" s="122"/>
      <c r="F32" s="123"/>
    </row>
    <row r="33" spans="1:6" ht="12.75">
      <c r="A33" s="124"/>
      <c r="B33" s="125"/>
      <c r="C33" s="125"/>
      <c r="D33" s="125"/>
      <c r="E33" s="125"/>
      <c r="F33" s="126"/>
    </row>
    <row r="34" spans="1:6" ht="12.75">
      <c r="A34" s="124"/>
      <c r="B34" s="125"/>
      <c r="C34" s="125"/>
      <c r="D34" s="125"/>
      <c r="E34" s="125"/>
      <c r="F34" s="126"/>
    </row>
    <row r="35" spans="1:6" ht="12.75">
      <c r="A35" s="127"/>
      <c r="B35" s="128"/>
      <c r="C35" s="128"/>
      <c r="D35" s="128"/>
      <c r="E35" s="128"/>
      <c r="F35" s="129"/>
    </row>
  </sheetData>
  <sheetProtection/>
  <mergeCells count="3">
    <mergeCell ref="A32:F35"/>
    <mergeCell ref="A1:F1"/>
    <mergeCell ref="A17:F17"/>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1"/>
    </sheetView>
  </sheetViews>
  <sheetFormatPr defaultColWidth="9.140625" defaultRowHeight="12.75"/>
  <sheetData>
    <row r="1" spans="1:8" ht="12.75">
      <c r="A1" s="134" t="s">
        <v>195</v>
      </c>
      <c r="B1" s="135"/>
      <c r="C1" s="135"/>
      <c r="D1" s="135"/>
      <c r="E1" s="135"/>
      <c r="F1" s="135"/>
      <c r="G1" s="135"/>
      <c r="H1" s="136"/>
    </row>
    <row r="2" spans="1:8" ht="12.75">
      <c r="A2" s="137" t="s">
        <v>196</v>
      </c>
      <c r="B2" s="137"/>
      <c r="C2" s="138" t="s">
        <v>197</v>
      </c>
      <c r="D2" s="138"/>
      <c r="E2" s="138"/>
      <c r="F2" s="138" t="s">
        <v>198</v>
      </c>
      <c r="G2" s="138"/>
      <c r="H2" s="138"/>
    </row>
    <row r="3" spans="1:8" ht="12.75">
      <c r="A3" s="132" t="s">
        <v>199</v>
      </c>
      <c r="B3" s="132"/>
      <c r="C3" s="133" t="s">
        <v>200</v>
      </c>
      <c r="D3" s="133"/>
      <c r="E3" s="133"/>
      <c r="F3" s="133" t="s">
        <v>201</v>
      </c>
      <c r="G3" s="133"/>
      <c r="H3" s="133"/>
    </row>
    <row r="4" spans="1:8" ht="12.75">
      <c r="A4" s="132" t="s">
        <v>202</v>
      </c>
      <c r="B4" s="132"/>
      <c r="C4" s="133" t="s">
        <v>203</v>
      </c>
      <c r="D4" s="133"/>
      <c r="E4" s="133"/>
      <c r="F4" s="133" t="s">
        <v>204</v>
      </c>
      <c r="G4" s="133"/>
      <c r="H4" s="133"/>
    </row>
    <row r="5" spans="1:8" ht="12.75">
      <c r="A5" s="132" t="s">
        <v>205</v>
      </c>
      <c r="B5" s="132"/>
      <c r="C5" s="133" t="s">
        <v>206</v>
      </c>
      <c r="D5" s="133"/>
      <c r="E5" s="133"/>
      <c r="F5" s="133" t="s">
        <v>207</v>
      </c>
      <c r="G5" s="133"/>
      <c r="H5" s="133"/>
    </row>
    <row r="6" spans="1:8" ht="12.75">
      <c r="A6" s="132" t="s">
        <v>208</v>
      </c>
      <c r="B6" s="132"/>
      <c r="C6" s="133" t="s">
        <v>209</v>
      </c>
      <c r="D6" s="133"/>
      <c r="E6" s="133"/>
      <c r="F6" s="133" t="s">
        <v>210</v>
      </c>
      <c r="G6" s="133"/>
      <c r="H6" s="133"/>
    </row>
    <row r="7" spans="1:8" ht="12.75">
      <c r="A7" s="132" t="s">
        <v>211</v>
      </c>
      <c r="B7" s="132"/>
      <c r="C7" s="133" t="s">
        <v>212</v>
      </c>
      <c r="D7" s="133"/>
      <c r="E7" s="133"/>
      <c r="F7" s="133" t="s">
        <v>213</v>
      </c>
      <c r="G7" s="133"/>
      <c r="H7" s="133"/>
    </row>
  </sheetData>
  <sheetProtection/>
  <mergeCells count="19">
    <mergeCell ref="A1:H1"/>
    <mergeCell ref="A2:B2"/>
    <mergeCell ref="C2:E2"/>
    <mergeCell ref="F2:H2"/>
    <mergeCell ref="A3:B3"/>
    <mergeCell ref="C3:E3"/>
    <mergeCell ref="F3:H3"/>
    <mergeCell ref="A4:B4"/>
    <mergeCell ref="C4:E4"/>
    <mergeCell ref="F4:H4"/>
    <mergeCell ref="A7:B7"/>
    <mergeCell ref="C7:E7"/>
    <mergeCell ref="F7:H7"/>
    <mergeCell ref="A5:B5"/>
    <mergeCell ref="C5:E5"/>
    <mergeCell ref="F5:H5"/>
    <mergeCell ref="A6:B6"/>
    <mergeCell ref="C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B1" sqref="A1:IV16384"/>
    </sheetView>
  </sheetViews>
  <sheetFormatPr defaultColWidth="9.140625" defaultRowHeight="12.75"/>
  <cols>
    <col min="1" max="1" width="47.140625" style="0" customWidth="1"/>
    <col min="2" max="2" width="10.421875" style="0" customWidth="1"/>
    <col min="3" max="8" width="10.8515625" style="0" bestFit="1" customWidth="1"/>
    <col min="9" max="10" width="11.8515625" style="0" bestFit="1" customWidth="1"/>
    <col min="11" max="14" width="10.8515625" style="0" bestFit="1" customWidth="1"/>
    <col min="15" max="15" width="13.140625" style="0" customWidth="1"/>
  </cols>
  <sheetData>
    <row r="1" ht="18">
      <c r="A1" s="1" t="s">
        <v>39</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537.03</v>
      </c>
      <c r="C4" s="7">
        <v>495.72</v>
      </c>
      <c r="D4" s="7">
        <v>660.96</v>
      </c>
      <c r="E4" s="7">
        <v>454.41</v>
      </c>
      <c r="F4" s="7">
        <v>826.2</v>
      </c>
      <c r="G4" s="7">
        <v>950.13</v>
      </c>
      <c r="H4" s="7">
        <v>867.51</v>
      </c>
      <c r="I4" s="7">
        <v>702.27</v>
      </c>
      <c r="J4" s="7">
        <v>702.27</v>
      </c>
      <c r="K4" s="7">
        <v>619.65</v>
      </c>
      <c r="L4" s="7">
        <v>702.27</v>
      </c>
      <c r="M4" s="7">
        <v>743.58</v>
      </c>
      <c r="N4" s="11">
        <v>8262</v>
      </c>
      <c r="O4" s="5"/>
    </row>
    <row r="5" spans="1:15" ht="12.75">
      <c r="A5" s="6" t="s">
        <v>17</v>
      </c>
      <c r="B5" s="7">
        <v>37.95</v>
      </c>
      <c r="C5" s="7">
        <v>19.8</v>
      </c>
      <c r="D5" s="7">
        <v>28.05</v>
      </c>
      <c r="E5" s="7">
        <v>21.12</v>
      </c>
      <c r="F5" s="7">
        <v>33</v>
      </c>
      <c r="G5" s="7">
        <v>26.4</v>
      </c>
      <c r="H5" s="7">
        <v>26.4</v>
      </c>
      <c r="I5" s="7">
        <v>21.45</v>
      </c>
      <c r="J5" s="7">
        <v>34.65</v>
      </c>
      <c r="K5" s="7">
        <v>24.75</v>
      </c>
      <c r="L5" s="7">
        <v>26.73</v>
      </c>
      <c r="M5" s="7">
        <v>29.7</v>
      </c>
      <c r="N5" s="11">
        <v>330</v>
      </c>
      <c r="O5" s="5"/>
    </row>
    <row r="6" spans="1:15" ht="12.75">
      <c r="A6" s="9" t="s">
        <v>18</v>
      </c>
      <c r="B6" s="10">
        <v>574.98</v>
      </c>
      <c r="C6" s="10">
        <v>515.52</v>
      </c>
      <c r="D6" s="10">
        <v>689.01</v>
      </c>
      <c r="E6" s="10">
        <v>475.53</v>
      </c>
      <c r="F6" s="10">
        <v>859.2</v>
      </c>
      <c r="G6" s="10">
        <v>976.53</v>
      </c>
      <c r="H6" s="10">
        <v>893.91</v>
      </c>
      <c r="I6" s="10">
        <v>723.72</v>
      </c>
      <c r="J6" s="10">
        <v>736.92</v>
      </c>
      <c r="K6" s="10">
        <v>644.4</v>
      </c>
      <c r="L6" s="10">
        <v>729</v>
      </c>
      <c r="M6" s="10">
        <v>773.28</v>
      </c>
      <c r="N6" s="10">
        <v>8592</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337</v>
      </c>
      <c r="C9" s="10">
        <v>337</v>
      </c>
      <c r="D9" s="10">
        <v>337</v>
      </c>
      <c r="E9" s="10">
        <v>337</v>
      </c>
      <c r="F9" s="10">
        <v>337</v>
      </c>
      <c r="G9" s="10">
        <v>338</v>
      </c>
      <c r="H9" s="10">
        <v>338</v>
      </c>
      <c r="I9" s="10">
        <v>338</v>
      </c>
      <c r="J9" s="10">
        <v>338</v>
      </c>
      <c r="K9" s="10">
        <v>338</v>
      </c>
      <c r="L9" s="10">
        <v>338</v>
      </c>
      <c r="M9" s="10">
        <v>338</v>
      </c>
      <c r="N9" s="11">
        <v>4051</v>
      </c>
      <c r="O9" s="5"/>
    </row>
    <row r="10" spans="1:15" ht="12.75">
      <c r="A10" s="6" t="s">
        <v>21</v>
      </c>
      <c r="B10" s="7">
        <v>72.735</v>
      </c>
      <c r="C10" s="7">
        <v>67.14</v>
      </c>
      <c r="D10" s="7">
        <v>89.52</v>
      </c>
      <c r="E10" s="7">
        <v>61.545</v>
      </c>
      <c r="F10" s="7">
        <v>111.9</v>
      </c>
      <c r="G10" s="7">
        <v>128.685</v>
      </c>
      <c r="H10" s="7">
        <v>117.495</v>
      </c>
      <c r="I10" s="7">
        <v>95.115</v>
      </c>
      <c r="J10" s="7">
        <v>95.115</v>
      </c>
      <c r="K10" s="7">
        <v>83.925</v>
      </c>
      <c r="L10" s="7">
        <v>95.115</v>
      </c>
      <c r="M10" s="7">
        <v>100.71</v>
      </c>
      <c r="N10" s="11">
        <v>1119</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11">
        <v>729</v>
      </c>
      <c r="O11" s="5"/>
    </row>
    <row r="12" spans="1:15" ht="12.75">
      <c r="A12" s="6" t="s">
        <v>23</v>
      </c>
      <c r="B12" s="7">
        <v>36.14</v>
      </c>
      <c r="C12" s="7">
        <v>33.36</v>
      </c>
      <c r="D12" s="7">
        <v>44.48</v>
      </c>
      <c r="E12" s="7">
        <v>30.58</v>
      </c>
      <c r="F12" s="7">
        <v>55.6</v>
      </c>
      <c r="G12" s="7">
        <v>63.94</v>
      </c>
      <c r="H12" s="7">
        <v>58.38</v>
      </c>
      <c r="I12" s="7">
        <v>47.26</v>
      </c>
      <c r="J12" s="7">
        <v>47.26</v>
      </c>
      <c r="K12" s="7">
        <v>41.7</v>
      </c>
      <c r="L12" s="7">
        <v>47.26</v>
      </c>
      <c r="M12" s="7">
        <v>50.04</v>
      </c>
      <c r="N12" s="11">
        <v>556</v>
      </c>
      <c r="O12" s="5"/>
    </row>
    <row r="13" spans="1:15" ht="12.75">
      <c r="A13" s="6" t="s">
        <v>24</v>
      </c>
      <c r="B13" s="7">
        <v>34.97</v>
      </c>
      <c r="C13" s="7">
        <v>32.28</v>
      </c>
      <c r="D13" s="7">
        <v>43.04</v>
      </c>
      <c r="E13" s="7">
        <v>29.59</v>
      </c>
      <c r="F13" s="7">
        <v>53.8</v>
      </c>
      <c r="G13" s="7">
        <v>61.87</v>
      </c>
      <c r="H13" s="7">
        <v>56.49</v>
      </c>
      <c r="I13" s="7">
        <v>45.73</v>
      </c>
      <c r="J13" s="7">
        <v>45.73</v>
      </c>
      <c r="K13" s="7">
        <v>40.35</v>
      </c>
      <c r="L13" s="7">
        <v>45.73</v>
      </c>
      <c r="M13" s="7">
        <v>48.42</v>
      </c>
      <c r="N13" s="11">
        <v>538</v>
      </c>
      <c r="O13" s="5"/>
    </row>
    <row r="14" spans="1:15" ht="12.75">
      <c r="A14" s="6" t="s">
        <v>25</v>
      </c>
      <c r="B14" s="7">
        <v>25.87</v>
      </c>
      <c r="C14" s="7">
        <v>23.88</v>
      </c>
      <c r="D14" s="7">
        <v>31.84</v>
      </c>
      <c r="E14" s="7">
        <v>21.89</v>
      </c>
      <c r="F14" s="7">
        <v>39.8</v>
      </c>
      <c r="G14" s="7">
        <v>45.77</v>
      </c>
      <c r="H14" s="7">
        <v>41.79</v>
      </c>
      <c r="I14" s="7">
        <v>33.83</v>
      </c>
      <c r="J14" s="7">
        <v>33.83</v>
      </c>
      <c r="K14" s="7">
        <v>29.85</v>
      </c>
      <c r="L14" s="7">
        <v>33.83</v>
      </c>
      <c r="M14" s="7">
        <v>35.82</v>
      </c>
      <c r="N14" s="11">
        <v>398</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11">
        <v>441</v>
      </c>
      <c r="O15" s="5"/>
    </row>
    <row r="16" spans="1:15" ht="12.75">
      <c r="A16" s="6" t="s">
        <v>28</v>
      </c>
      <c r="B16" s="7">
        <v>10.4</v>
      </c>
      <c r="C16" s="7">
        <v>9.6</v>
      </c>
      <c r="D16" s="7">
        <v>12.8</v>
      </c>
      <c r="E16" s="7">
        <v>8.8</v>
      </c>
      <c r="F16" s="7">
        <v>16</v>
      </c>
      <c r="G16" s="7">
        <v>18.4</v>
      </c>
      <c r="H16" s="7">
        <v>16.8</v>
      </c>
      <c r="I16" s="7">
        <v>13.6</v>
      </c>
      <c r="J16" s="7">
        <v>13.6</v>
      </c>
      <c r="K16" s="7">
        <v>12</v>
      </c>
      <c r="L16" s="7">
        <v>13.6</v>
      </c>
      <c r="M16" s="7">
        <v>14.4</v>
      </c>
      <c r="N16" s="11">
        <v>160</v>
      </c>
      <c r="O16" s="5"/>
    </row>
    <row r="17" spans="1:15" ht="12.75">
      <c r="A17" s="6" t="s">
        <v>29</v>
      </c>
      <c r="B17" s="7">
        <v>13.52</v>
      </c>
      <c r="C17" s="7">
        <v>12.48</v>
      </c>
      <c r="D17" s="7">
        <v>16.64</v>
      </c>
      <c r="E17" s="7">
        <v>11.44</v>
      </c>
      <c r="F17" s="7">
        <v>20.8</v>
      </c>
      <c r="G17" s="7">
        <v>23.92</v>
      </c>
      <c r="H17" s="7">
        <v>21.84</v>
      </c>
      <c r="I17" s="7">
        <v>17.68</v>
      </c>
      <c r="J17" s="7">
        <v>17.68</v>
      </c>
      <c r="K17" s="7">
        <v>15.6</v>
      </c>
      <c r="L17" s="7">
        <v>17.68</v>
      </c>
      <c r="M17" s="7">
        <v>18.72</v>
      </c>
      <c r="N17" s="11">
        <v>208</v>
      </c>
      <c r="O17" s="5"/>
    </row>
    <row r="18" spans="1:15" ht="12.75">
      <c r="A18" s="6" t="s">
        <v>27</v>
      </c>
      <c r="B18" s="7">
        <v>23.075</v>
      </c>
      <c r="C18" s="7">
        <v>21.3</v>
      </c>
      <c r="D18" s="7">
        <v>28.4</v>
      </c>
      <c r="E18" s="7">
        <v>19.525</v>
      </c>
      <c r="F18" s="7">
        <v>35.5</v>
      </c>
      <c r="G18" s="7">
        <v>40.825</v>
      </c>
      <c r="H18" s="7">
        <v>37.275</v>
      </c>
      <c r="I18" s="7">
        <v>30</v>
      </c>
      <c r="J18" s="7">
        <v>35</v>
      </c>
      <c r="K18" s="7">
        <v>40</v>
      </c>
      <c r="L18" s="7">
        <v>40</v>
      </c>
      <c r="M18" s="7">
        <v>42</v>
      </c>
      <c r="N18" s="11">
        <v>392.9</v>
      </c>
      <c r="O18" s="5"/>
    </row>
    <row r="19" spans="1:15" ht="12.75">
      <c r="A19" s="9" t="s">
        <v>30</v>
      </c>
      <c r="B19" s="10">
        <v>651.71</v>
      </c>
      <c r="C19" s="10">
        <v>635.04</v>
      </c>
      <c r="D19" s="10">
        <v>701.72</v>
      </c>
      <c r="E19" s="10">
        <v>618.37</v>
      </c>
      <c r="F19" s="10">
        <v>768.4</v>
      </c>
      <c r="G19" s="10">
        <v>819.41</v>
      </c>
      <c r="H19" s="10">
        <v>786.07</v>
      </c>
      <c r="I19" s="10">
        <v>719.215</v>
      </c>
      <c r="J19" s="10">
        <v>724.215</v>
      </c>
      <c r="K19" s="10">
        <v>697.425</v>
      </c>
      <c r="L19" s="10">
        <v>727.215</v>
      </c>
      <c r="M19" s="10">
        <v>744.11</v>
      </c>
      <c r="N19" s="11">
        <v>8592.9</v>
      </c>
      <c r="O19" s="5"/>
    </row>
    <row r="20" spans="1:15" ht="12.75">
      <c r="A20" s="12" t="s">
        <v>31</v>
      </c>
      <c r="B20" s="13">
        <v>-76.73</v>
      </c>
      <c r="C20" s="13">
        <v>-119.52</v>
      </c>
      <c r="D20" s="13">
        <v>-12.709999999999923</v>
      </c>
      <c r="E20" s="13">
        <v>-142.84</v>
      </c>
      <c r="F20" s="13">
        <v>90.80000000000018</v>
      </c>
      <c r="G20" s="13">
        <v>157.12</v>
      </c>
      <c r="H20" s="13">
        <v>107.84</v>
      </c>
      <c r="I20" s="13">
        <v>4.505</v>
      </c>
      <c r="J20" s="13">
        <v>12.704999999999927</v>
      </c>
      <c r="K20" s="13">
        <v>-53.02500000000009</v>
      </c>
      <c r="L20" s="13">
        <v>1.7849999999999682</v>
      </c>
      <c r="M20" s="13">
        <v>29.170000000000073</v>
      </c>
      <c r="N20" s="14">
        <v>-0.8999999999996362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6</v>
      </c>
      <c r="C24" s="7">
        <v>6</v>
      </c>
      <c r="D24" s="7">
        <v>6</v>
      </c>
      <c r="E24" s="7">
        <v>6</v>
      </c>
      <c r="F24" s="7">
        <v>6</v>
      </c>
      <c r="G24" s="7">
        <v>6</v>
      </c>
      <c r="H24" s="7">
        <v>6</v>
      </c>
      <c r="I24" s="7">
        <v>6</v>
      </c>
      <c r="J24" s="7">
        <v>6</v>
      </c>
      <c r="K24" s="7">
        <v>6</v>
      </c>
      <c r="L24" s="7">
        <v>6</v>
      </c>
      <c r="M24" s="7">
        <v>6</v>
      </c>
      <c r="N24" s="8">
        <v>72</v>
      </c>
      <c r="O24" s="5"/>
    </row>
    <row r="25" spans="1:15" ht="12.75">
      <c r="A25" s="15" t="s">
        <v>35</v>
      </c>
      <c r="B25" s="16">
        <v>-16</v>
      </c>
      <c r="C25" s="16">
        <v>-16</v>
      </c>
      <c r="D25" s="16">
        <v>-16</v>
      </c>
      <c r="E25" s="16">
        <v>-16</v>
      </c>
      <c r="F25" s="16">
        <v>-16</v>
      </c>
      <c r="G25" s="16">
        <v>-16</v>
      </c>
      <c r="H25" s="16">
        <v>-16</v>
      </c>
      <c r="I25" s="16">
        <v>-16</v>
      </c>
      <c r="J25" s="16">
        <v>-16</v>
      </c>
      <c r="K25" s="16">
        <v>-16</v>
      </c>
      <c r="L25" s="16">
        <v>-16</v>
      </c>
      <c r="M25" s="16">
        <v>-16</v>
      </c>
      <c r="N25" s="13">
        <v>-192</v>
      </c>
      <c r="O25" s="5"/>
    </row>
    <row r="26" spans="2:15" ht="12.75">
      <c r="B26" s="10"/>
      <c r="C26" s="10"/>
      <c r="D26" s="10"/>
      <c r="E26" s="10"/>
      <c r="F26" s="10"/>
      <c r="G26" s="10"/>
      <c r="H26" s="10"/>
      <c r="I26" s="10"/>
      <c r="J26" s="10"/>
      <c r="K26" s="10"/>
      <c r="L26" s="10"/>
      <c r="M26" s="10"/>
      <c r="N26" s="8"/>
      <c r="O26" s="5"/>
    </row>
    <row r="27" spans="1:15" ht="12.75">
      <c r="A27" t="s">
        <v>36</v>
      </c>
      <c r="B27" s="17">
        <v>-92.73</v>
      </c>
      <c r="C27" s="17">
        <v>-135.52</v>
      </c>
      <c r="D27" s="17">
        <v>-28.709999999999923</v>
      </c>
      <c r="E27" s="17">
        <v>-158.84</v>
      </c>
      <c r="F27" s="17">
        <v>74.80000000000018</v>
      </c>
      <c r="G27" s="17">
        <v>141.12</v>
      </c>
      <c r="H27" s="17">
        <v>91.84</v>
      </c>
      <c r="I27" s="17">
        <v>-11.495</v>
      </c>
      <c r="J27" s="17">
        <v>-3.2950000000000728</v>
      </c>
      <c r="K27" s="17">
        <v>-69.02500000000009</v>
      </c>
      <c r="L27" s="17">
        <v>-14.215</v>
      </c>
      <c r="M27" s="17">
        <v>13.170000000000073</v>
      </c>
      <c r="N27" s="17">
        <v>-192.9</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-70.73</v>
      </c>
      <c r="C30" s="13">
        <v>-113.52</v>
      </c>
      <c r="D30" s="13">
        <v>-6.709999999999923</v>
      </c>
      <c r="E30" s="13">
        <v>-136.84</v>
      </c>
      <c r="F30" s="13">
        <v>96.80000000000018</v>
      </c>
      <c r="G30" s="13">
        <v>163.12</v>
      </c>
      <c r="H30" s="13">
        <v>113.84</v>
      </c>
      <c r="I30" s="13">
        <v>10.505</v>
      </c>
      <c r="J30" s="13">
        <v>18.704999999999927</v>
      </c>
      <c r="K30" s="13">
        <v>-47.02500000000009</v>
      </c>
      <c r="L30" s="13">
        <v>7.784999999999968</v>
      </c>
      <c r="M30" s="13">
        <v>35.17000000000007</v>
      </c>
      <c r="N30" s="13">
        <v>71.10000000000036</v>
      </c>
      <c r="O30" s="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M1"/>
    </sheetView>
  </sheetViews>
  <sheetFormatPr defaultColWidth="9.140625" defaultRowHeight="12.75"/>
  <sheetData>
    <row r="1" spans="1:13" ht="12.75">
      <c r="A1" s="69" t="s">
        <v>40</v>
      </c>
      <c r="B1" s="70"/>
      <c r="C1" s="70"/>
      <c r="D1" s="70"/>
      <c r="E1" s="70"/>
      <c r="F1" s="70"/>
      <c r="G1" s="70"/>
      <c r="H1" s="70"/>
      <c r="I1" s="70"/>
      <c r="J1" s="70"/>
      <c r="K1" s="70"/>
      <c r="L1" s="70"/>
      <c r="M1" s="71"/>
    </row>
    <row r="2" spans="1:13" ht="12.75">
      <c r="A2" s="18"/>
      <c r="B2" s="19" t="s">
        <v>2</v>
      </c>
      <c r="C2" s="19" t="s">
        <v>3</v>
      </c>
      <c r="D2" s="19" t="s">
        <v>4</v>
      </c>
      <c r="E2" s="19" t="s">
        <v>41</v>
      </c>
      <c r="F2" s="19" t="s">
        <v>6</v>
      </c>
      <c r="G2" s="19" t="s">
        <v>42</v>
      </c>
      <c r="H2" s="19" t="s">
        <v>43</v>
      </c>
      <c r="I2" s="19" t="s">
        <v>9</v>
      </c>
      <c r="J2" s="19" t="s">
        <v>44</v>
      </c>
      <c r="K2" s="19" t="s">
        <v>11</v>
      </c>
      <c r="L2" s="19" t="s">
        <v>12</v>
      </c>
      <c r="M2" s="19" t="s">
        <v>13</v>
      </c>
    </row>
    <row r="3" spans="1:13" ht="12.75">
      <c r="A3" s="20" t="s">
        <v>45</v>
      </c>
      <c r="B3" s="21">
        <v>32.15</v>
      </c>
      <c r="C3" s="21">
        <v>35.36</v>
      </c>
      <c r="D3" s="21">
        <v>29.87</v>
      </c>
      <c r="E3" s="21">
        <v>26.5</v>
      </c>
      <c r="F3" s="21">
        <v>28.9</v>
      </c>
      <c r="G3" s="21">
        <v>30.08</v>
      </c>
      <c r="H3" s="21">
        <v>36.75</v>
      </c>
      <c r="I3" s="21">
        <v>31.11</v>
      </c>
      <c r="J3" s="21">
        <v>30.01</v>
      </c>
      <c r="K3" s="21">
        <v>32.22</v>
      </c>
      <c r="L3" s="21">
        <v>27.86</v>
      </c>
      <c r="M3" s="21">
        <v>28.93</v>
      </c>
    </row>
    <row r="19" spans="2:13" ht="12.75">
      <c r="B19" s="22"/>
      <c r="C19" s="22"/>
      <c r="D19" s="22"/>
      <c r="E19" s="22"/>
      <c r="F19" s="22"/>
      <c r="G19" s="22"/>
      <c r="H19" s="22"/>
      <c r="I19" s="22"/>
      <c r="J19" s="22"/>
      <c r="K19" s="22"/>
      <c r="L19" s="22"/>
      <c r="M19" s="22"/>
    </row>
    <row r="20" spans="1:13" ht="12.75">
      <c r="A20" s="69" t="s">
        <v>46</v>
      </c>
      <c r="B20" s="70"/>
      <c r="C20" s="70"/>
      <c r="D20" s="70"/>
      <c r="E20" s="70"/>
      <c r="F20" s="70"/>
      <c r="G20" s="70"/>
      <c r="H20" s="70"/>
      <c r="I20" s="70"/>
      <c r="J20" s="70"/>
      <c r="K20" s="70"/>
      <c r="L20" s="70"/>
      <c r="M20" s="71"/>
    </row>
    <row r="21" spans="1:13" ht="12.75">
      <c r="A21" s="18"/>
      <c r="B21" s="19" t="s">
        <v>2</v>
      </c>
      <c r="C21" s="19" t="s">
        <v>3</v>
      </c>
      <c r="D21" s="19" t="s">
        <v>4</v>
      </c>
      <c r="E21" s="19" t="s">
        <v>41</v>
      </c>
      <c r="F21" s="19" t="s">
        <v>6</v>
      </c>
      <c r="G21" s="19" t="s">
        <v>42</v>
      </c>
      <c r="H21" s="19" t="s">
        <v>43</v>
      </c>
      <c r="I21" s="19" t="s">
        <v>9</v>
      </c>
      <c r="J21" s="19" t="s">
        <v>44</v>
      </c>
      <c r="K21" s="19" t="s">
        <v>11</v>
      </c>
      <c r="L21" s="19" t="s">
        <v>12</v>
      </c>
      <c r="M21" s="19" t="s">
        <v>13</v>
      </c>
    </row>
    <row r="22" spans="1:13" ht="12.75">
      <c r="A22" s="20" t="s">
        <v>45</v>
      </c>
      <c r="B22" s="21">
        <v>36.25</v>
      </c>
      <c r="C22" s="21">
        <v>36</v>
      </c>
      <c r="D22" s="21">
        <v>35.8</v>
      </c>
      <c r="E22" s="21">
        <v>34.9</v>
      </c>
      <c r="F22" s="21">
        <v>35.35</v>
      </c>
      <c r="G22" s="21">
        <v>36.85</v>
      </c>
      <c r="H22" s="21">
        <v>36.2</v>
      </c>
      <c r="I22" s="21">
        <v>35.4</v>
      </c>
      <c r="J22" s="21">
        <v>34.77</v>
      </c>
      <c r="K22" s="21">
        <v>34.25</v>
      </c>
      <c r="L22" s="21">
        <v>33.68</v>
      </c>
      <c r="M22" s="21">
        <v>33.2</v>
      </c>
    </row>
  </sheetData>
  <sheetProtection/>
  <mergeCells count="2">
    <mergeCell ref="A1:M1"/>
    <mergeCell ref="A20:M20"/>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1"/>
    </sheetView>
  </sheetViews>
  <sheetFormatPr defaultColWidth="9.140625" defaultRowHeight="12.75"/>
  <cols>
    <col min="1" max="1" width="12.57421875" style="0" bestFit="1" customWidth="1"/>
  </cols>
  <sheetData>
    <row r="1" spans="1:8" ht="12.75">
      <c r="A1" s="69" t="s">
        <v>47</v>
      </c>
      <c r="B1" s="70"/>
      <c r="C1" s="70"/>
      <c r="D1" s="70"/>
      <c r="E1" s="70"/>
      <c r="F1" s="70"/>
      <c r="G1" s="70"/>
      <c r="H1" s="72"/>
    </row>
    <row r="2" spans="1:8" ht="12.75">
      <c r="A2" s="23"/>
      <c r="B2" s="69" t="s">
        <v>48</v>
      </c>
      <c r="C2" s="73"/>
      <c r="D2" s="73"/>
      <c r="E2" s="73"/>
      <c r="F2" s="73"/>
      <c r="G2" s="73"/>
      <c r="H2" s="72"/>
    </row>
    <row r="3" spans="1:8" ht="12.75">
      <c r="A3" s="24" t="s">
        <v>49</v>
      </c>
      <c r="B3" s="25" t="s">
        <v>50</v>
      </c>
      <c r="C3" s="25" t="s">
        <v>51</v>
      </c>
      <c r="D3" s="25" t="s">
        <v>52</v>
      </c>
      <c r="E3" s="25" t="s">
        <v>53</v>
      </c>
      <c r="F3" s="25" t="s">
        <v>54</v>
      </c>
      <c r="G3" s="25" t="s">
        <v>55</v>
      </c>
      <c r="H3" s="26" t="s">
        <v>14</v>
      </c>
    </row>
    <row r="4" spans="1:8" ht="12.75">
      <c r="A4" s="18" t="s">
        <v>56</v>
      </c>
      <c r="B4" s="27">
        <v>0.03</v>
      </c>
      <c r="C4" s="27">
        <v>0.02</v>
      </c>
      <c r="D4" s="27">
        <v>0.03</v>
      </c>
      <c r="E4" s="27">
        <v>0.05</v>
      </c>
      <c r="F4" s="27">
        <v>0.05</v>
      </c>
      <c r="G4" s="27">
        <v>0.06</v>
      </c>
      <c r="H4" s="27">
        <v>0.185</v>
      </c>
    </row>
    <row r="5" spans="1:8" ht="12.75">
      <c r="A5" s="28" t="s">
        <v>57</v>
      </c>
      <c r="B5" s="29">
        <v>0.025</v>
      </c>
      <c r="C5" s="29">
        <v>0.025</v>
      </c>
      <c r="D5" s="29">
        <v>0.025</v>
      </c>
      <c r="E5" s="29">
        <v>0.025</v>
      </c>
      <c r="F5" s="29">
        <v>0.025</v>
      </c>
      <c r="G5" s="29">
        <v>0.025</v>
      </c>
      <c r="H5" s="29">
        <v>0.141</v>
      </c>
    </row>
    <row r="6" spans="1:8" ht="12.75">
      <c r="A6" s="28" t="s">
        <v>58</v>
      </c>
      <c r="B6" s="30">
        <v>0.02</v>
      </c>
      <c r="C6" s="30">
        <v>0.015</v>
      </c>
      <c r="D6" s="30">
        <v>0.015</v>
      </c>
      <c r="E6" s="30">
        <v>0.02</v>
      </c>
      <c r="F6" s="30">
        <v>0.02</v>
      </c>
      <c r="G6" s="30">
        <v>0.02</v>
      </c>
      <c r="H6" s="30">
        <v>0.115</v>
      </c>
    </row>
    <row r="7" spans="1:8" ht="12.75">
      <c r="A7" s="28" t="s">
        <v>59</v>
      </c>
      <c r="B7" s="30">
        <v>0.035</v>
      </c>
      <c r="C7" s="30">
        <v>0.035</v>
      </c>
      <c r="D7" s="30">
        <v>0.035</v>
      </c>
      <c r="E7" s="30">
        <v>0.04</v>
      </c>
      <c r="F7" s="30">
        <v>0.04</v>
      </c>
      <c r="G7" s="30">
        <v>0.05</v>
      </c>
      <c r="H7" s="30">
        <v>0.215</v>
      </c>
    </row>
    <row r="8" spans="1:8" ht="12.75">
      <c r="A8" s="20" t="s">
        <v>60</v>
      </c>
      <c r="B8" s="31">
        <v>0.02</v>
      </c>
      <c r="C8" s="31">
        <v>0.02</v>
      </c>
      <c r="D8" s="31">
        <v>0.02</v>
      </c>
      <c r="E8" s="31">
        <v>0.02</v>
      </c>
      <c r="F8" s="31">
        <v>0.02</v>
      </c>
      <c r="G8" s="31">
        <v>0.02</v>
      </c>
      <c r="H8" s="31">
        <v>0.115</v>
      </c>
    </row>
  </sheetData>
  <sheetProtection/>
  <mergeCells count="2">
    <mergeCell ref="A1:H1"/>
    <mergeCell ref="B2:H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M2"/>
    </sheetView>
  </sheetViews>
  <sheetFormatPr defaultColWidth="9.140625" defaultRowHeight="12.75"/>
  <cols>
    <col min="1" max="1" width="15.57421875" style="0" bestFit="1" customWidth="1"/>
    <col min="2" max="12" width="9.7109375" style="0" bestFit="1" customWidth="1"/>
    <col min="13" max="13" width="9.57421875" style="0" customWidth="1"/>
  </cols>
  <sheetData>
    <row r="1" spans="1:13" ht="12.75">
      <c r="A1" s="74" t="s">
        <v>76</v>
      </c>
      <c r="B1" s="75"/>
      <c r="C1" s="75"/>
      <c r="D1" s="75"/>
      <c r="E1" s="75"/>
      <c r="F1" s="75"/>
      <c r="G1" s="75"/>
      <c r="H1" s="75"/>
      <c r="I1" s="75"/>
      <c r="J1" s="75"/>
      <c r="K1" s="75"/>
      <c r="L1" s="75"/>
      <c r="M1" s="76"/>
    </row>
    <row r="2" spans="1:13" ht="12.75">
      <c r="A2" s="77"/>
      <c r="B2" s="78"/>
      <c r="C2" s="78"/>
      <c r="D2" s="78"/>
      <c r="E2" s="78"/>
      <c r="F2" s="78"/>
      <c r="G2" s="78"/>
      <c r="H2" s="78"/>
      <c r="I2" s="78"/>
      <c r="J2" s="78"/>
      <c r="K2" s="78"/>
      <c r="L2" s="78"/>
      <c r="M2" s="79"/>
    </row>
    <row r="3" spans="1:13" ht="12.75">
      <c r="A3" s="32"/>
      <c r="B3" s="33" t="s">
        <v>65</v>
      </c>
      <c r="C3" s="33" t="s">
        <v>66</v>
      </c>
      <c r="D3" s="33" t="s">
        <v>67</v>
      </c>
      <c r="E3" s="33" t="s">
        <v>68</v>
      </c>
      <c r="F3" s="33" t="s">
        <v>69</v>
      </c>
      <c r="G3" s="33" t="s">
        <v>70</v>
      </c>
      <c r="H3" s="33" t="s">
        <v>71</v>
      </c>
      <c r="I3" s="33" t="s">
        <v>79</v>
      </c>
      <c r="J3" s="33" t="s">
        <v>61</v>
      </c>
      <c r="K3" s="33" t="s">
        <v>62</v>
      </c>
      <c r="L3" s="33" t="s">
        <v>63</v>
      </c>
      <c r="M3" s="33" t="s">
        <v>64</v>
      </c>
    </row>
    <row r="4" spans="1:13" ht="12.75">
      <c r="A4" s="34" t="s">
        <v>72</v>
      </c>
      <c r="B4" s="35">
        <v>35000</v>
      </c>
      <c r="C4" s="35">
        <v>37000</v>
      </c>
      <c r="D4" s="35">
        <v>41000</v>
      </c>
      <c r="E4" s="35">
        <v>30000</v>
      </c>
      <c r="F4" s="35">
        <v>45000</v>
      </c>
      <c r="G4" s="35">
        <v>48000</v>
      </c>
      <c r="H4" s="35">
        <v>48000</v>
      </c>
      <c r="I4" s="35">
        <v>42000</v>
      </c>
      <c r="J4" s="35">
        <v>11000</v>
      </c>
      <c r="K4" s="35">
        <v>17000</v>
      </c>
      <c r="L4" s="35">
        <v>9000</v>
      </c>
      <c r="M4" s="35">
        <v>9000</v>
      </c>
    </row>
    <row r="5" spans="1:13" ht="12.75">
      <c r="A5" s="28" t="s">
        <v>75</v>
      </c>
      <c r="B5" s="36">
        <v>750000</v>
      </c>
      <c r="C5" s="36">
        <f>(B7)</f>
        <v>770000</v>
      </c>
      <c r="D5" s="36">
        <f aca="true" t="shared" si="0" ref="D5:M5">(C7)</f>
        <v>789000</v>
      </c>
      <c r="E5" s="36">
        <f t="shared" si="0"/>
        <v>809000</v>
      </c>
      <c r="F5" s="36">
        <f t="shared" si="0"/>
        <v>819000</v>
      </c>
      <c r="G5" s="36">
        <f t="shared" si="0"/>
        <v>839000</v>
      </c>
      <c r="H5" s="36">
        <f t="shared" si="0"/>
        <v>852000</v>
      </c>
      <c r="I5" s="36">
        <f t="shared" si="0"/>
        <v>865000</v>
      </c>
      <c r="J5" s="36">
        <f t="shared" si="0"/>
        <v>857000</v>
      </c>
      <c r="K5" s="36">
        <f t="shared" si="0"/>
        <v>823000</v>
      </c>
      <c r="L5" s="36">
        <f t="shared" si="0"/>
        <v>791000</v>
      </c>
      <c r="M5" s="36">
        <f t="shared" si="0"/>
        <v>746000</v>
      </c>
    </row>
    <row r="6" spans="1:13" ht="13.5" thickBot="1">
      <c r="A6" s="37" t="s">
        <v>73</v>
      </c>
      <c r="B6" s="38">
        <v>-15000</v>
      </c>
      <c r="C6" s="38">
        <v>-18000</v>
      </c>
      <c r="D6" s="38">
        <v>-21000</v>
      </c>
      <c r="E6" s="38">
        <v>-20000</v>
      </c>
      <c r="F6" s="38">
        <v>-25000</v>
      </c>
      <c r="G6" s="38">
        <v>-35000</v>
      </c>
      <c r="H6" s="38">
        <v>-35000</v>
      </c>
      <c r="I6" s="38">
        <v>-50000</v>
      </c>
      <c r="J6" s="38">
        <v>-45000</v>
      </c>
      <c r="K6" s="38">
        <v>-49000</v>
      </c>
      <c r="L6" s="38">
        <v>-54000</v>
      </c>
      <c r="M6" s="38">
        <v>-59000</v>
      </c>
    </row>
    <row r="7" spans="1:13" ht="14.25" thickBot="1" thickTop="1">
      <c r="A7" s="39" t="s">
        <v>74</v>
      </c>
      <c r="B7" s="40">
        <f>SUM(B4:B6)</f>
        <v>770000</v>
      </c>
      <c r="C7" s="40">
        <f aca="true" t="shared" si="1" ref="C7:M7">SUM(C4:C6)</f>
        <v>789000</v>
      </c>
      <c r="D7" s="40">
        <f t="shared" si="1"/>
        <v>809000</v>
      </c>
      <c r="E7" s="40">
        <f t="shared" si="1"/>
        <v>819000</v>
      </c>
      <c r="F7" s="40">
        <f t="shared" si="1"/>
        <v>839000</v>
      </c>
      <c r="G7" s="40">
        <f t="shared" si="1"/>
        <v>852000</v>
      </c>
      <c r="H7" s="40">
        <f t="shared" si="1"/>
        <v>865000</v>
      </c>
      <c r="I7" s="40">
        <f t="shared" si="1"/>
        <v>857000</v>
      </c>
      <c r="J7" s="40">
        <f t="shared" si="1"/>
        <v>823000</v>
      </c>
      <c r="K7" s="40">
        <f t="shared" si="1"/>
        <v>791000</v>
      </c>
      <c r="L7" s="40">
        <f t="shared" si="1"/>
        <v>746000</v>
      </c>
      <c r="M7" s="40">
        <f t="shared" si="1"/>
        <v>696000</v>
      </c>
    </row>
    <row r="8" ht="13.5" thickTop="1"/>
    <row r="29" spans="1:13" ht="12.75">
      <c r="A29" s="74" t="s">
        <v>77</v>
      </c>
      <c r="B29" s="75"/>
      <c r="C29" s="75"/>
      <c r="D29" s="75"/>
      <c r="E29" s="75"/>
      <c r="F29" s="75"/>
      <c r="G29" s="75"/>
      <c r="H29" s="75"/>
      <c r="I29" s="75"/>
      <c r="J29" s="75"/>
      <c r="K29" s="75"/>
      <c r="L29" s="75"/>
      <c r="M29" s="76"/>
    </row>
    <row r="30" spans="1:13" ht="12.75">
      <c r="A30" s="77"/>
      <c r="B30" s="78"/>
      <c r="C30" s="78"/>
      <c r="D30" s="78"/>
      <c r="E30" s="78"/>
      <c r="F30" s="78"/>
      <c r="G30" s="78"/>
      <c r="H30" s="78"/>
      <c r="I30" s="78"/>
      <c r="J30" s="78"/>
      <c r="K30" s="78"/>
      <c r="L30" s="78"/>
      <c r="M30" s="79"/>
    </row>
    <row r="31" spans="1:13" ht="13.5" thickBot="1">
      <c r="A31" s="32"/>
      <c r="B31" s="33" t="s">
        <v>65</v>
      </c>
      <c r="C31" s="33" t="s">
        <v>66</v>
      </c>
      <c r="D31" s="33" t="s">
        <v>67</v>
      </c>
      <c r="E31" s="33" t="s">
        <v>68</v>
      </c>
      <c r="F31" s="33" t="s">
        <v>69</v>
      </c>
      <c r="G31" s="33" t="s">
        <v>70</v>
      </c>
      <c r="H31" s="33" t="s">
        <v>71</v>
      </c>
      <c r="I31" s="33" t="s">
        <v>79</v>
      </c>
      <c r="J31" s="33" t="s">
        <v>61</v>
      </c>
      <c r="K31" s="33" t="s">
        <v>62</v>
      </c>
      <c r="L31" s="33" t="s">
        <v>63</v>
      </c>
      <c r="M31" s="33" t="s">
        <v>64</v>
      </c>
    </row>
    <row r="32" spans="1:13" ht="14.25" thickBot="1" thickTop="1">
      <c r="A32" s="39" t="s">
        <v>78</v>
      </c>
      <c r="B32" s="40">
        <v>3465000</v>
      </c>
      <c r="C32" s="40">
        <v>3589950</v>
      </c>
      <c r="D32" s="40">
        <v>3721400</v>
      </c>
      <c r="E32" s="40">
        <v>3808350</v>
      </c>
      <c r="F32" s="40">
        <v>3943300</v>
      </c>
      <c r="G32" s="40">
        <v>3961800</v>
      </c>
      <c r="H32" s="40">
        <v>4108750</v>
      </c>
      <c r="I32" s="40">
        <v>3770800</v>
      </c>
      <c r="J32" s="40">
        <v>3621200</v>
      </c>
      <c r="K32" s="40">
        <v>3401300</v>
      </c>
      <c r="L32" s="40">
        <v>3207800</v>
      </c>
      <c r="M32" s="40">
        <v>2992800</v>
      </c>
    </row>
    <row r="33" spans="2:13" ht="13.5" thickTop="1">
      <c r="B33" s="41"/>
      <c r="C33" s="41"/>
      <c r="D33" s="41"/>
      <c r="E33" s="41"/>
      <c r="F33" s="41"/>
      <c r="G33" s="41"/>
      <c r="H33" s="41"/>
      <c r="I33" s="41"/>
      <c r="J33" s="41"/>
      <c r="K33" s="41"/>
      <c r="L33" s="41"/>
      <c r="M33" s="41"/>
    </row>
  </sheetData>
  <sheetProtection/>
  <mergeCells count="2">
    <mergeCell ref="A1:M2"/>
    <mergeCell ref="A29:M30"/>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E1"/>
    </sheetView>
  </sheetViews>
  <sheetFormatPr defaultColWidth="9.140625" defaultRowHeight="12.75"/>
  <sheetData>
    <row r="1" spans="1:5" ht="12.75">
      <c r="A1" s="80" t="s">
        <v>80</v>
      </c>
      <c r="B1" s="81"/>
      <c r="C1" s="81"/>
      <c r="D1" s="81"/>
      <c r="E1" s="82"/>
    </row>
    <row r="2" spans="1:5" ht="12.75">
      <c r="A2" s="42"/>
      <c r="B2" s="43">
        <v>2002</v>
      </c>
      <c r="C2" s="43">
        <v>2003</v>
      </c>
      <c r="D2" s="43">
        <v>2004</v>
      </c>
      <c r="E2" s="43">
        <v>2005</v>
      </c>
    </row>
    <row r="3" spans="1:5" ht="12.75">
      <c r="A3" s="28" t="s">
        <v>81</v>
      </c>
      <c r="B3" s="44">
        <v>298</v>
      </c>
      <c r="C3" s="44">
        <v>305</v>
      </c>
      <c r="D3" s="44">
        <v>235</v>
      </c>
      <c r="E3" s="44">
        <v>238</v>
      </c>
    </row>
    <row r="4" spans="1:5" ht="12.75">
      <c r="A4" s="20" t="s">
        <v>82</v>
      </c>
      <c r="B4" s="45">
        <v>571</v>
      </c>
      <c r="C4" s="45">
        <v>582</v>
      </c>
      <c r="D4" s="45">
        <v>471</v>
      </c>
      <c r="E4" s="45">
        <v>475</v>
      </c>
    </row>
  </sheetData>
  <sheetProtection/>
  <mergeCells count="1">
    <mergeCell ref="A1:E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F2"/>
    </sheetView>
  </sheetViews>
  <sheetFormatPr defaultColWidth="9.140625" defaultRowHeight="12.75"/>
  <cols>
    <col min="1" max="1" width="15.57421875" style="0" bestFit="1" customWidth="1"/>
    <col min="2" max="6" width="9.7109375" style="0" bestFit="1" customWidth="1"/>
  </cols>
  <sheetData>
    <row r="1" spans="1:6" ht="12.75">
      <c r="A1" s="85" t="s">
        <v>89</v>
      </c>
      <c r="B1" s="86"/>
      <c r="C1" s="86"/>
      <c r="D1" s="86"/>
      <c r="E1" s="86"/>
      <c r="F1" s="87"/>
    </row>
    <row r="2" spans="1:6" ht="12.75">
      <c r="A2" s="88"/>
      <c r="B2" s="89"/>
      <c r="C2" s="89"/>
      <c r="D2" s="89"/>
      <c r="E2" s="89"/>
      <c r="F2" s="90"/>
    </row>
    <row r="3" spans="1:6" ht="12.75">
      <c r="A3" s="74" t="s">
        <v>86</v>
      </c>
      <c r="B3" s="83"/>
      <c r="C3" s="83"/>
      <c r="D3" s="83"/>
      <c r="E3" s="83"/>
      <c r="F3" s="84"/>
    </row>
    <row r="4" spans="1:6" ht="12.75">
      <c r="A4" s="77"/>
      <c r="B4" s="78"/>
      <c r="C4" s="78"/>
      <c r="D4" s="78"/>
      <c r="E4" s="78"/>
      <c r="F4" s="79"/>
    </row>
    <row r="5" spans="1:6" ht="12.75">
      <c r="A5" s="32"/>
      <c r="B5" s="33" t="s">
        <v>64</v>
      </c>
      <c r="C5" s="33" t="s">
        <v>87</v>
      </c>
      <c r="D5" s="33" t="s">
        <v>83</v>
      </c>
      <c r="E5" s="33" t="s">
        <v>84</v>
      </c>
      <c r="F5" s="33" t="s">
        <v>85</v>
      </c>
    </row>
    <row r="6" spans="1:6" ht="12.75">
      <c r="A6" s="34" t="s">
        <v>72</v>
      </c>
      <c r="B6" s="35">
        <v>9000</v>
      </c>
      <c r="C6" s="35">
        <v>19000</v>
      </c>
      <c r="D6" s="35">
        <v>28000</v>
      </c>
      <c r="E6" s="35">
        <v>37000</v>
      </c>
      <c r="F6" s="35">
        <v>42000</v>
      </c>
    </row>
    <row r="7" spans="1:6" ht="12.75">
      <c r="A7" s="28" t="s">
        <v>75</v>
      </c>
      <c r="B7" s="36">
        <v>746000</v>
      </c>
      <c r="C7" s="36">
        <f>B9</f>
        <v>696000</v>
      </c>
      <c r="D7" s="36">
        <f>C9</f>
        <v>695000</v>
      </c>
      <c r="E7" s="36">
        <f>D9</f>
        <v>708000</v>
      </c>
      <c r="F7" s="36">
        <f>E9</f>
        <v>733000</v>
      </c>
    </row>
    <row r="8" spans="1:6" ht="13.5" thickBot="1">
      <c r="A8" s="37" t="s">
        <v>73</v>
      </c>
      <c r="B8" s="38">
        <v>-59000</v>
      </c>
      <c r="C8" s="38">
        <v>-20000</v>
      </c>
      <c r="D8" s="38">
        <v>-15000</v>
      </c>
      <c r="E8" s="38">
        <v>-12000</v>
      </c>
      <c r="F8" s="38">
        <v>-8000</v>
      </c>
    </row>
    <row r="9" spans="1:6" ht="14.25" thickBot="1" thickTop="1">
      <c r="A9" s="39" t="s">
        <v>74</v>
      </c>
      <c r="B9" s="40">
        <f>SUM(B6:B8)</f>
        <v>696000</v>
      </c>
      <c r="C9" s="40">
        <f>SUM(C6:C8)</f>
        <v>695000</v>
      </c>
      <c r="D9" s="40">
        <f>SUM(D6:D8)</f>
        <v>708000</v>
      </c>
      <c r="E9" s="40">
        <f>SUM(E6:E8)</f>
        <v>733000</v>
      </c>
      <c r="F9" s="40">
        <f>SUM(F6:F8)</f>
        <v>767000</v>
      </c>
    </row>
    <row r="10" ht="13.5" thickTop="1"/>
    <row r="25" spans="1:6" ht="12.75">
      <c r="A25" s="74" t="s">
        <v>88</v>
      </c>
      <c r="B25" s="83"/>
      <c r="C25" s="83"/>
      <c r="D25" s="83"/>
      <c r="E25" s="83"/>
      <c r="F25" s="84"/>
    </row>
    <row r="26" spans="1:6" ht="12.75">
      <c r="A26" s="77"/>
      <c r="B26" s="78"/>
      <c r="C26" s="78"/>
      <c r="D26" s="78"/>
      <c r="E26" s="78"/>
      <c r="F26" s="79"/>
    </row>
    <row r="27" spans="1:6" ht="13.5" thickBot="1">
      <c r="A27" s="32"/>
      <c r="B27" s="33" t="s">
        <v>64</v>
      </c>
      <c r="C27" s="33" t="s">
        <v>87</v>
      </c>
      <c r="D27" s="33" t="s">
        <v>83</v>
      </c>
      <c r="E27" s="33" t="s">
        <v>84</v>
      </c>
      <c r="F27" s="33" t="s">
        <v>85</v>
      </c>
    </row>
    <row r="28" spans="1:6" ht="14.25" thickBot="1" thickTop="1">
      <c r="A28" s="39" t="s">
        <v>78</v>
      </c>
      <c r="B28" s="40">
        <v>3200895</v>
      </c>
      <c r="C28" s="40">
        <v>3575000</v>
      </c>
      <c r="D28" s="40">
        <v>3790000</v>
      </c>
      <c r="E28" s="40">
        <v>3920000</v>
      </c>
      <c r="F28" s="40">
        <v>4100000</v>
      </c>
    </row>
    <row r="29" ht="13.5" thickTop="1"/>
  </sheetData>
  <sheetProtection/>
  <mergeCells count="3">
    <mergeCell ref="A3:F4"/>
    <mergeCell ref="A25:F26"/>
    <mergeCell ref="A1:F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F1"/>
    </sheetView>
  </sheetViews>
  <sheetFormatPr defaultColWidth="9.140625" defaultRowHeight="12.75"/>
  <cols>
    <col min="1" max="1" width="31.8515625" style="0" bestFit="1" customWidth="1"/>
    <col min="5" max="5" width="8.00390625" style="0" bestFit="1" customWidth="1"/>
    <col min="6" max="6" width="10.140625" style="0" bestFit="1" customWidth="1"/>
  </cols>
  <sheetData>
    <row r="1" spans="1:6" ht="12.75">
      <c r="A1" s="69" t="s">
        <v>90</v>
      </c>
      <c r="B1" s="70"/>
      <c r="C1" s="70"/>
      <c r="D1" s="70"/>
      <c r="E1" s="70"/>
      <c r="F1" s="71"/>
    </row>
    <row r="2" spans="1:6" ht="12.75">
      <c r="A2" s="46"/>
      <c r="B2" s="47" t="s">
        <v>61</v>
      </c>
      <c r="C2" s="47" t="s">
        <v>62</v>
      </c>
      <c r="D2" s="47" t="s">
        <v>63</v>
      </c>
      <c r="E2" s="47" t="s">
        <v>64</v>
      </c>
      <c r="F2" s="47" t="s">
        <v>91</v>
      </c>
    </row>
    <row r="3" spans="1:6" ht="12.75">
      <c r="A3" s="48" t="s">
        <v>94</v>
      </c>
      <c r="B3" s="49">
        <v>294</v>
      </c>
      <c r="C3" s="49">
        <v>387.5</v>
      </c>
      <c r="D3" s="49">
        <v>394</v>
      </c>
      <c r="E3" s="49">
        <v>359</v>
      </c>
      <c r="F3" s="50">
        <f>SUM(B3:E3)</f>
        <v>1434.5</v>
      </c>
    </row>
    <row r="4" spans="1:6" ht="13.5" thickBot="1">
      <c r="A4" s="51" t="s">
        <v>92</v>
      </c>
      <c r="B4" s="52">
        <v>0.82</v>
      </c>
      <c r="C4" s="52">
        <v>0.9</v>
      </c>
      <c r="D4" s="52">
        <v>0.97</v>
      </c>
      <c r="E4" s="52">
        <v>1.01</v>
      </c>
      <c r="F4" s="53">
        <f>SUM(B4:E4)/4</f>
        <v>0.925</v>
      </c>
    </row>
    <row r="5" spans="1:6" ht="14.25" thickBot="1" thickTop="1">
      <c r="A5" s="54" t="s">
        <v>95</v>
      </c>
      <c r="B5" s="55">
        <f>SUM(B3*B4)</f>
        <v>241.07999999999998</v>
      </c>
      <c r="C5" s="55">
        <f>SUM(C3*C4)</f>
        <v>348.75</v>
      </c>
      <c r="D5" s="55">
        <f>SUM(D3*D4)</f>
        <v>382.18</v>
      </c>
      <c r="E5" s="55">
        <f>SUM(E3*E4)</f>
        <v>362.59</v>
      </c>
      <c r="F5" s="56">
        <f>SUM(B5:E5)</f>
        <v>1334.6</v>
      </c>
    </row>
    <row r="6" spans="1:6" ht="13.5" thickTop="1">
      <c r="A6" s="48" t="s">
        <v>94</v>
      </c>
      <c r="B6" s="49">
        <v>294</v>
      </c>
      <c r="C6" s="49">
        <v>387.5</v>
      </c>
      <c r="D6" s="49">
        <v>394</v>
      </c>
      <c r="E6" s="49">
        <v>359</v>
      </c>
      <c r="F6" s="50">
        <f>SUM(B6:E6)</f>
        <v>1434.5</v>
      </c>
    </row>
    <row r="7" spans="1:6" ht="13.5" thickBot="1">
      <c r="A7" s="51" t="s">
        <v>93</v>
      </c>
      <c r="B7" s="52">
        <v>0.82</v>
      </c>
      <c r="C7" s="52">
        <v>0.82</v>
      </c>
      <c r="D7" s="52">
        <v>0.82</v>
      </c>
      <c r="E7" s="52">
        <v>0.82</v>
      </c>
      <c r="F7" s="53">
        <f>SUM(B7:E7)/4</f>
        <v>0.82</v>
      </c>
    </row>
    <row r="8" spans="1:6" ht="14.25" thickBot="1" thickTop="1">
      <c r="A8" s="54" t="s">
        <v>96</v>
      </c>
      <c r="B8" s="55">
        <f>SUM(B6*B7)</f>
        <v>241.07999999999998</v>
      </c>
      <c r="C8" s="55">
        <f>SUM(C6*C7)</f>
        <v>317.75</v>
      </c>
      <c r="D8" s="55">
        <f>SUM(D6*D7)</f>
        <v>323.08</v>
      </c>
      <c r="E8" s="55">
        <f>SUM(E6*E7)</f>
        <v>294.38</v>
      </c>
      <c r="F8" s="56">
        <f>SUM(B8:E8)</f>
        <v>1176.29</v>
      </c>
    </row>
    <row r="9" spans="1:6" ht="14.25" thickBot="1" thickTop="1">
      <c r="A9" s="57" t="s">
        <v>97</v>
      </c>
      <c r="B9" s="56">
        <f>SUM(B5-B8)</f>
        <v>0</v>
      </c>
      <c r="C9" s="56">
        <f>SUM(C5-C8)</f>
        <v>31</v>
      </c>
      <c r="D9" s="56">
        <f>SUM(D5-D8)</f>
        <v>59.10000000000002</v>
      </c>
      <c r="E9" s="56">
        <f>SUM(E5-E8)</f>
        <v>68.20999999999998</v>
      </c>
      <c r="F9" s="56">
        <f>SUM(F5-F8)</f>
        <v>158.30999999999995</v>
      </c>
    </row>
    <row r="10" ht="13.5" thickTop="1"/>
  </sheetData>
  <sheetProtection/>
  <mergeCells count="1">
    <mergeCell ref="A1:F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H1"/>
    </sheetView>
  </sheetViews>
  <sheetFormatPr defaultColWidth="9.140625" defaultRowHeight="12.75"/>
  <cols>
    <col min="1" max="1" width="20.28125" style="0" bestFit="1" customWidth="1"/>
  </cols>
  <sheetData>
    <row r="1" spans="1:8" ht="13.5" thickBot="1">
      <c r="A1" s="91" t="s">
        <v>98</v>
      </c>
      <c r="B1" s="92"/>
      <c r="C1" s="92"/>
      <c r="D1" s="92"/>
      <c r="E1" s="92"/>
      <c r="F1" s="92"/>
      <c r="G1" s="92"/>
      <c r="H1" s="93"/>
    </row>
    <row r="2" spans="1:8" ht="12.75">
      <c r="A2" s="94" t="s">
        <v>99</v>
      </c>
      <c r="B2" s="95"/>
      <c r="C2" s="95"/>
      <c r="D2" s="95"/>
      <c r="E2" s="95"/>
      <c r="F2" s="95"/>
      <c r="G2" s="95"/>
      <c r="H2" s="96"/>
    </row>
    <row r="3" spans="1:8" ht="12.75">
      <c r="A3" s="58" t="s">
        <v>100</v>
      </c>
      <c r="B3" s="97" t="s">
        <v>101</v>
      </c>
      <c r="C3" s="97"/>
      <c r="D3" s="97"/>
      <c r="E3" s="97"/>
      <c r="F3" s="97"/>
      <c r="G3" s="97"/>
      <c r="H3" s="97"/>
    </row>
    <row r="4" spans="1:8" ht="12.75">
      <c r="A4" s="59" t="s">
        <v>102</v>
      </c>
      <c r="B4" s="98" t="s">
        <v>103</v>
      </c>
      <c r="C4" s="98"/>
      <c r="D4" s="98"/>
      <c r="E4" s="98"/>
      <c r="F4" s="98"/>
      <c r="G4" s="98"/>
      <c r="H4" s="98"/>
    </row>
    <row r="5" spans="1:8" ht="12.75">
      <c r="A5" s="59" t="s">
        <v>100</v>
      </c>
      <c r="B5" s="98" t="s">
        <v>104</v>
      </c>
      <c r="C5" s="98"/>
      <c r="D5" s="98"/>
      <c r="E5" s="98"/>
      <c r="F5" s="98"/>
      <c r="G5" s="98"/>
      <c r="H5" s="98"/>
    </row>
    <row r="6" spans="1:8" ht="12.75">
      <c r="A6" s="59" t="s">
        <v>102</v>
      </c>
      <c r="B6" s="98" t="s">
        <v>105</v>
      </c>
      <c r="C6" s="98"/>
      <c r="D6" s="98"/>
      <c r="E6" s="98"/>
      <c r="F6" s="98"/>
      <c r="G6" s="98"/>
      <c r="H6" s="98"/>
    </row>
    <row r="7" spans="1:8" ht="12.75">
      <c r="A7" s="59" t="s">
        <v>100</v>
      </c>
      <c r="B7" s="98" t="s">
        <v>106</v>
      </c>
      <c r="C7" s="98"/>
      <c r="D7" s="98"/>
      <c r="E7" s="98"/>
      <c r="F7" s="98"/>
      <c r="G7" s="98"/>
      <c r="H7" s="98"/>
    </row>
    <row r="8" spans="1:8" ht="12.75">
      <c r="A8" s="59" t="s">
        <v>102</v>
      </c>
      <c r="B8" s="98" t="s">
        <v>107</v>
      </c>
      <c r="C8" s="98"/>
      <c r="D8" s="98"/>
      <c r="E8" s="98"/>
      <c r="F8" s="98"/>
      <c r="G8" s="98"/>
      <c r="H8" s="98"/>
    </row>
    <row r="9" spans="1:8" ht="12.75">
      <c r="A9" s="59" t="s">
        <v>100</v>
      </c>
      <c r="B9" s="98" t="s">
        <v>108</v>
      </c>
      <c r="C9" s="98"/>
      <c r="D9" s="98"/>
      <c r="E9" s="98"/>
      <c r="F9" s="98"/>
      <c r="G9" s="98"/>
      <c r="H9" s="98"/>
    </row>
    <row r="10" spans="1:8" ht="12.75">
      <c r="A10" s="59" t="s">
        <v>102</v>
      </c>
      <c r="B10" s="98" t="s">
        <v>109</v>
      </c>
      <c r="C10" s="98"/>
      <c r="D10" s="98"/>
      <c r="E10" s="98"/>
      <c r="F10" s="98"/>
      <c r="G10" s="98"/>
      <c r="H10" s="98"/>
    </row>
    <row r="11" spans="1:8" ht="12.75">
      <c r="A11" s="59" t="s">
        <v>100</v>
      </c>
      <c r="B11" s="98" t="s">
        <v>110</v>
      </c>
      <c r="C11" s="98"/>
      <c r="D11" s="98"/>
      <c r="E11" s="98"/>
      <c r="F11" s="98"/>
      <c r="G11" s="98"/>
      <c r="H11" s="98"/>
    </row>
    <row r="12" spans="1:8" ht="12.75">
      <c r="A12" s="59" t="s">
        <v>102</v>
      </c>
      <c r="B12" s="98" t="s">
        <v>111</v>
      </c>
      <c r="C12" s="98"/>
      <c r="D12" s="98"/>
      <c r="E12" s="98"/>
      <c r="F12" s="98"/>
      <c r="G12" s="98"/>
      <c r="H12" s="98"/>
    </row>
    <row r="13" spans="1:8" ht="12.75">
      <c r="A13" s="59" t="s">
        <v>100</v>
      </c>
      <c r="B13" s="98" t="s">
        <v>112</v>
      </c>
      <c r="C13" s="98"/>
      <c r="D13" s="98"/>
      <c r="E13" s="98"/>
      <c r="F13" s="98"/>
      <c r="G13" s="98"/>
      <c r="H13" s="98"/>
    </row>
    <row r="14" spans="1:8" ht="12.75">
      <c r="A14" s="60" t="s">
        <v>102</v>
      </c>
      <c r="B14" s="99" t="s">
        <v>113</v>
      </c>
      <c r="C14" s="99"/>
      <c r="D14" s="99"/>
      <c r="E14" s="99"/>
      <c r="F14" s="99"/>
      <c r="G14" s="99"/>
      <c r="H14" s="99"/>
    </row>
    <row r="15" spans="1:8" ht="12.75">
      <c r="A15" s="100" t="s">
        <v>114</v>
      </c>
      <c r="B15" s="101"/>
      <c r="C15" s="101"/>
      <c r="D15" s="101"/>
      <c r="E15" s="101"/>
      <c r="F15" s="101"/>
      <c r="G15" s="101"/>
      <c r="H15" s="102"/>
    </row>
    <row r="16" spans="1:8" ht="12.75">
      <c r="A16" s="58" t="s">
        <v>100</v>
      </c>
      <c r="B16" s="97" t="s">
        <v>115</v>
      </c>
      <c r="C16" s="97"/>
      <c r="D16" s="97"/>
      <c r="E16" s="97"/>
      <c r="F16" s="97"/>
      <c r="G16" s="97"/>
      <c r="H16" s="97"/>
    </row>
    <row r="17" spans="1:8" ht="12.75">
      <c r="A17" s="59" t="s">
        <v>102</v>
      </c>
      <c r="B17" s="98" t="s">
        <v>116</v>
      </c>
      <c r="C17" s="98"/>
      <c r="D17" s="98"/>
      <c r="E17" s="98"/>
      <c r="F17" s="98"/>
      <c r="G17" s="98"/>
      <c r="H17" s="98"/>
    </row>
    <row r="18" spans="1:8" ht="12.75">
      <c r="A18" s="59" t="s">
        <v>100</v>
      </c>
      <c r="B18" s="98" t="s">
        <v>117</v>
      </c>
      <c r="C18" s="98"/>
      <c r="D18" s="98"/>
      <c r="E18" s="98"/>
      <c r="F18" s="98"/>
      <c r="G18" s="98"/>
      <c r="H18" s="98"/>
    </row>
    <row r="19" spans="1:8" ht="12.75">
      <c r="A19" s="59" t="s">
        <v>102</v>
      </c>
      <c r="B19" s="98" t="s">
        <v>118</v>
      </c>
      <c r="C19" s="98"/>
      <c r="D19" s="98"/>
      <c r="E19" s="98"/>
      <c r="F19" s="98"/>
      <c r="G19" s="98"/>
      <c r="H19" s="98"/>
    </row>
    <row r="20" spans="1:8" ht="12.75">
      <c r="A20" s="59" t="s">
        <v>100</v>
      </c>
      <c r="B20" s="98" t="s">
        <v>119</v>
      </c>
      <c r="C20" s="98"/>
      <c r="D20" s="98"/>
      <c r="E20" s="98"/>
      <c r="F20" s="98"/>
      <c r="G20" s="98"/>
      <c r="H20" s="98"/>
    </row>
    <row r="21" spans="1:8" ht="12.75">
      <c r="A21" s="59" t="s">
        <v>102</v>
      </c>
      <c r="B21" s="98" t="s">
        <v>120</v>
      </c>
      <c r="C21" s="98"/>
      <c r="D21" s="98"/>
      <c r="E21" s="98"/>
      <c r="F21" s="98"/>
      <c r="G21" s="98"/>
      <c r="H21" s="98"/>
    </row>
    <row r="22" spans="1:8" ht="12.75">
      <c r="A22" s="59" t="s">
        <v>100</v>
      </c>
      <c r="B22" s="98" t="s">
        <v>121</v>
      </c>
      <c r="C22" s="98"/>
      <c r="D22" s="98"/>
      <c r="E22" s="98"/>
      <c r="F22" s="98"/>
      <c r="G22" s="98"/>
      <c r="H22" s="98"/>
    </row>
    <row r="23" spans="1:8" ht="12.75">
      <c r="A23" s="59" t="s">
        <v>102</v>
      </c>
      <c r="B23" s="98" t="s">
        <v>122</v>
      </c>
      <c r="C23" s="98"/>
      <c r="D23" s="98"/>
      <c r="E23" s="98"/>
      <c r="F23" s="98"/>
      <c r="G23" s="98"/>
      <c r="H23" s="98"/>
    </row>
    <row r="24" spans="1:8" ht="12.75">
      <c r="A24" s="59" t="s">
        <v>100</v>
      </c>
      <c r="B24" s="98" t="s">
        <v>123</v>
      </c>
      <c r="C24" s="98"/>
      <c r="D24" s="98"/>
      <c r="E24" s="98"/>
      <c r="F24" s="98"/>
      <c r="G24" s="98"/>
      <c r="H24" s="98"/>
    </row>
    <row r="25" spans="1:8" ht="12.75">
      <c r="A25" s="59" t="s">
        <v>102</v>
      </c>
      <c r="B25" s="98" t="s">
        <v>124</v>
      </c>
      <c r="C25" s="98"/>
      <c r="D25" s="98"/>
      <c r="E25" s="98"/>
      <c r="F25" s="98"/>
      <c r="G25" s="98"/>
      <c r="H25" s="98"/>
    </row>
    <row r="26" spans="1:8" ht="12.75">
      <c r="A26" s="59" t="s">
        <v>100</v>
      </c>
      <c r="B26" s="98" t="s">
        <v>125</v>
      </c>
      <c r="C26" s="98"/>
      <c r="D26" s="98"/>
      <c r="E26" s="98"/>
      <c r="F26" s="98"/>
      <c r="G26" s="98"/>
      <c r="H26" s="98"/>
    </row>
    <row r="27" spans="1:8" ht="12.75">
      <c r="A27" s="60" t="s">
        <v>102</v>
      </c>
      <c r="B27" s="99" t="s">
        <v>126</v>
      </c>
      <c r="C27" s="99"/>
      <c r="D27" s="99"/>
      <c r="E27" s="99"/>
      <c r="F27" s="99"/>
      <c r="G27" s="99"/>
      <c r="H27" s="99"/>
    </row>
    <row r="28" spans="1:8" ht="12.75">
      <c r="A28" s="100" t="s">
        <v>127</v>
      </c>
      <c r="B28" s="101"/>
      <c r="C28" s="101"/>
      <c r="D28" s="101"/>
      <c r="E28" s="101"/>
      <c r="F28" s="101"/>
      <c r="G28" s="101"/>
      <c r="H28" s="102"/>
    </row>
    <row r="29" spans="1:8" ht="12.75">
      <c r="A29" s="58" t="s">
        <v>100</v>
      </c>
      <c r="B29" s="97" t="s">
        <v>128</v>
      </c>
      <c r="C29" s="97"/>
      <c r="D29" s="97"/>
      <c r="E29" s="97"/>
      <c r="F29" s="97"/>
      <c r="G29" s="97"/>
      <c r="H29" s="97"/>
    </row>
    <row r="30" spans="1:8" ht="12.75">
      <c r="A30" s="59" t="s">
        <v>102</v>
      </c>
      <c r="B30" s="98" t="s">
        <v>129</v>
      </c>
      <c r="C30" s="98"/>
      <c r="D30" s="98"/>
      <c r="E30" s="98"/>
      <c r="F30" s="98"/>
      <c r="G30" s="98"/>
      <c r="H30" s="98"/>
    </row>
    <row r="31" spans="1:8" ht="12.75">
      <c r="A31" s="59" t="s">
        <v>100</v>
      </c>
      <c r="B31" s="98" t="s">
        <v>130</v>
      </c>
      <c r="C31" s="98"/>
      <c r="D31" s="98"/>
      <c r="E31" s="98"/>
      <c r="F31" s="98"/>
      <c r="G31" s="98"/>
      <c r="H31" s="98"/>
    </row>
    <row r="32" spans="1:8" ht="12.75">
      <c r="A32" s="59" t="s">
        <v>102</v>
      </c>
      <c r="B32" s="98" t="s">
        <v>131</v>
      </c>
      <c r="C32" s="98"/>
      <c r="D32" s="98"/>
      <c r="E32" s="98"/>
      <c r="F32" s="98"/>
      <c r="G32" s="98"/>
      <c r="H32" s="98"/>
    </row>
    <row r="33" spans="1:8" ht="12.75">
      <c r="A33" s="59" t="s">
        <v>100</v>
      </c>
      <c r="B33" s="98" t="s">
        <v>132</v>
      </c>
      <c r="C33" s="98"/>
      <c r="D33" s="98"/>
      <c r="E33" s="98"/>
      <c r="F33" s="98"/>
      <c r="G33" s="98"/>
      <c r="H33" s="98"/>
    </row>
    <row r="34" spans="1:8" ht="12.75">
      <c r="A34" s="59" t="s">
        <v>102</v>
      </c>
      <c r="B34" s="98" t="s">
        <v>133</v>
      </c>
      <c r="C34" s="98"/>
      <c r="D34" s="98"/>
      <c r="E34" s="98"/>
      <c r="F34" s="98"/>
      <c r="G34" s="98"/>
      <c r="H34" s="98"/>
    </row>
    <row r="35" spans="1:8" ht="12.75">
      <c r="A35" s="59" t="s">
        <v>100</v>
      </c>
      <c r="B35" s="98" t="s">
        <v>134</v>
      </c>
      <c r="C35" s="98"/>
      <c r="D35" s="98"/>
      <c r="E35" s="98"/>
      <c r="F35" s="98"/>
      <c r="G35" s="98"/>
      <c r="H35" s="98"/>
    </row>
    <row r="36" spans="1:8" ht="12.75">
      <c r="A36" s="59" t="s">
        <v>102</v>
      </c>
      <c r="B36" s="98" t="s">
        <v>135</v>
      </c>
      <c r="C36" s="98"/>
      <c r="D36" s="98"/>
      <c r="E36" s="98"/>
      <c r="F36" s="98"/>
      <c r="G36" s="98"/>
      <c r="H36" s="98"/>
    </row>
    <row r="37" spans="1:8" ht="12.75">
      <c r="A37" s="59" t="s">
        <v>100</v>
      </c>
      <c r="B37" s="98" t="s">
        <v>136</v>
      </c>
      <c r="C37" s="98"/>
      <c r="D37" s="98"/>
      <c r="E37" s="98"/>
      <c r="F37" s="98"/>
      <c r="G37" s="98"/>
      <c r="H37" s="98"/>
    </row>
    <row r="38" spans="1:8" ht="12.75">
      <c r="A38" s="59" t="s">
        <v>102</v>
      </c>
      <c r="B38" s="98" t="s">
        <v>137</v>
      </c>
      <c r="C38" s="98"/>
      <c r="D38" s="98"/>
      <c r="E38" s="98"/>
      <c r="F38" s="98"/>
      <c r="G38" s="98"/>
      <c r="H38" s="98"/>
    </row>
    <row r="39" spans="1:8" ht="12.75">
      <c r="A39" s="59" t="s">
        <v>100</v>
      </c>
      <c r="B39" s="98" t="s">
        <v>138</v>
      </c>
      <c r="C39" s="98"/>
      <c r="D39" s="98"/>
      <c r="E39" s="98"/>
      <c r="F39" s="98"/>
      <c r="G39" s="98"/>
      <c r="H39" s="98"/>
    </row>
    <row r="40" spans="1:8" ht="12.75">
      <c r="A40" s="59" t="s">
        <v>102</v>
      </c>
      <c r="B40" s="98" t="s">
        <v>139</v>
      </c>
      <c r="C40" s="98"/>
      <c r="D40" s="98"/>
      <c r="E40" s="98"/>
      <c r="F40" s="98"/>
      <c r="G40" s="98"/>
      <c r="H40" s="98"/>
    </row>
    <row r="41" spans="1:8" ht="12.75">
      <c r="A41" s="59" t="s">
        <v>100</v>
      </c>
      <c r="B41" s="98" t="s">
        <v>140</v>
      </c>
      <c r="C41" s="98"/>
      <c r="D41" s="98"/>
      <c r="E41" s="98"/>
      <c r="F41" s="98"/>
      <c r="G41" s="98"/>
      <c r="H41" s="98"/>
    </row>
    <row r="42" spans="1:8" ht="12.75">
      <c r="A42" s="59" t="s">
        <v>102</v>
      </c>
      <c r="B42" s="98" t="s">
        <v>141</v>
      </c>
      <c r="C42" s="98"/>
      <c r="D42" s="98"/>
      <c r="E42" s="98"/>
      <c r="F42" s="98"/>
      <c r="G42" s="98"/>
      <c r="H42" s="98"/>
    </row>
    <row r="43" spans="1:8" ht="12.75">
      <c r="A43" s="59" t="s">
        <v>100</v>
      </c>
      <c r="B43" s="98" t="s">
        <v>142</v>
      </c>
      <c r="C43" s="98"/>
      <c r="D43" s="98"/>
      <c r="E43" s="98"/>
      <c r="F43" s="98"/>
      <c r="G43" s="98"/>
      <c r="H43" s="98"/>
    </row>
    <row r="44" spans="1:8" ht="12.75">
      <c r="A44" s="59" t="s">
        <v>102</v>
      </c>
      <c r="B44" s="98" t="s">
        <v>143</v>
      </c>
      <c r="C44" s="98"/>
      <c r="D44" s="98"/>
      <c r="E44" s="98"/>
      <c r="F44" s="98"/>
      <c r="G44" s="98"/>
      <c r="H44" s="98"/>
    </row>
    <row r="45" spans="1:8" ht="12.75">
      <c r="A45" s="59" t="s">
        <v>100</v>
      </c>
      <c r="B45" s="98" t="s">
        <v>144</v>
      </c>
      <c r="C45" s="98"/>
      <c r="D45" s="98"/>
      <c r="E45" s="98"/>
      <c r="F45" s="98"/>
      <c r="G45" s="98"/>
      <c r="H45" s="98"/>
    </row>
    <row r="46" spans="1:8" ht="12.75">
      <c r="A46" s="60" t="s">
        <v>102</v>
      </c>
      <c r="B46" s="99" t="s">
        <v>145</v>
      </c>
      <c r="C46" s="99"/>
      <c r="D46" s="99"/>
      <c r="E46" s="99"/>
      <c r="F46" s="99"/>
      <c r="G46" s="99"/>
      <c r="H46" s="99"/>
    </row>
  </sheetData>
  <sheetProtection/>
  <mergeCells count="46">
    <mergeCell ref="B37:H37"/>
    <mergeCell ref="B38:H38"/>
    <mergeCell ref="B39:H39"/>
    <mergeCell ref="B40:H40"/>
    <mergeCell ref="B45:H45"/>
    <mergeCell ref="B46:H46"/>
    <mergeCell ref="B41:H41"/>
    <mergeCell ref="B42:H42"/>
    <mergeCell ref="B43:H43"/>
    <mergeCell ref="B44:H44"/>
    <mergeCell ref="B31:H31"/>
    <mergeCell ref="B32:H32"/>
    <mergeCell ref="B33:H33"/>
    <mergeCell ref="B34:H34"/>
    <mergeCell ref="B35:H35"/>
    <mergeCell ref="B36:H36"/>
    <mergeCell ref="B25:H25"/>
    <mergeCell ref="B26:H26"/>
    <mergeCell ref="B27:H27"/>
    <mergeCell ref="A28:H28"/>
    <mergeCell ref="B29:H29"/>
    <mergeCell ref="B30:H30"/>
    <mergeCell ref="B19:H19"/>
    <mergeCell ref="B20:H20"/>
    <mergeCell ref="B21:H21"/>
    <mergeCell ref="B22:H22"/>
    <mergeCell ref="B23:H23"/>
    <mergeCell ref="B24:H24"/>
    <mergeCell ref="B13:H13"/>
    <mergeCell ref="B14:H14"/>
    <mergeCell ref="A15:H15"/>
    <mergeCell ref="B16:H16"/>
    <mergeCell ref="B17:H17"/>
    <mergeCell ref="B18:H18"/>
    <mergeCell ref="B7:H7"/>
    <mergeCell ref="B8:H8"/>
    <mergeCell ref="B9:H9"/>
    <mergeCell ref="B10:H10"/>
    <mergeCell ref="B11:H11"/>
    <mergeCell ref="B12:H12"/>
    <mergeCell ref="A1:H1"/>
    <mergeCell ref="A2:H2"/>
    <mergeCell ref="B3:H3"/>
    <mergeCell ref="B4:H4"/>
    <mergeCell ref="B5:H5"/>
    <mergeCell ref="B6:H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Apollo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Phoenix</dc:creator>
  <cp:keywords/>
  <dc:description/>
  <cp:lastModifiedBy>Erik Spoelstra</cp:lastModifiedBy>
  <dcterms:created xsi:type="dcterms:W3CDTF">2006-01-30T18:59:50Z</dcterms:created>
  <dcterms:modified xsi:type="dcterms:W3CDTF">2009-03-13T15:28:52Z</dcterms:modified>
  <cp:category/>
  <cp:version/>
  <cp:contentType/>
  <cp:contentStatus/>
</cp:coreProperties>
</file>