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45" windowWidth="16950" windowHeight="5655" activeTab="2"/>
  </bookViews>
  <sheets>
    <sheet name="CBM Cash budget" sheetId="1" r:id="rId1"/>
    <sheet name="CBM Cash Receipts" sheetId="2" r:id="rId2"/>
    <sheet name="CBM Cash Disbursements " sheetId="3" r:id="rId3"/>
  </sheets>
  <calcPr calcId="114210"/>
</workbook>
</file>

<file path=xl/calcChain.xml><?xml version="1.0" encoding="utf-8"?>
<calcChain xmlns="http://schemas.openxmlformats.org/spreadsheetml/2006/main">
  <c r="I4" i="1"/>
  <c r="I5"/>
  <c r="I7"/>
  <c r="J6"/>
  <c r="J7"/>
  <c r="J10"/>
  <c r="B9"/>
  <c r="I9"/>
  <c r="H9"/>
  <c r="G3"/>
  <c r="G4"/>
  <c r="G5"/>
  <c r="F3"/>
  <c r="F4"/>
  <c r="F5"/>
  <c r="E3"/>
  <c r="E4"/>
  <c r="E5"/>
  <c r="D3"/>
  <c r="D4"/>
  <c r="D5"/>
  <c r="C3"/>
  <c r="C4"/>
  <c r="C5"/>
  <c r="B3"/>
  <c r="B4"/>
  <c r="B5"/>
  <c r="B7"/>
  <c r="C6"/>
  <c r="C7"/>
  <c r="D6"/>
  <c r="D7"/>
  <c r="E6"/>
  <c r="E7"/>
  <c r="F6"/>
  <c r="F7"/>
  <c r="G6"/>
  <c r="G7"/>
  <c r="G9"/>
  <c r="F9"/>
  <c r="E9"/>
  <c r="D9"/>
  <c r="C9"/>
  <c r="H3"/>
  <c r="H4"/>
  <c r="H5"/>
  <c r="H6"/>
  <c r="H7"/>
  <c r="I3"/>
  <c r="I6"/>
  <c r="J3"/>
  <c r="J4"/>
  <c r="J5"/>
  <c r="J4" i="2"/>
  <c r="J5"/>
  <c r="J6"/>
  <c r="J8"/>
  <c r="J15" i="3"/>
  <c r="I4" i="2"/>
  <c r="I5"/>
  <c r="I6"/>
  <c r="I8"/>
  <c r="I15" i="3"/>
  <c r="H4" i="2"/>
  <c r="H5"/>
  <c r="H6"/>
  <c r="H8"/>
  <c r="H15" i="3"/>
  <c r="G4" i="2"/>
  <c r="G5"/>
  <c r="G6"/>
  <c r="G8"/>
  <c r="G15" i="3"/>
  <c r="F4" i="2"/>
  <c r="F5"/>
  <c r="F6"/>
  <c r="F8"/>
  <c r="F15" i="3"/>
  <c r="E4" i="2"/>
  <c r="E5"/>
  <c r="E6"/>
  <c r="E8"/>
  <c r="E15" i="3"/>
  <c r="D4" i="2"/>
  <c r="D5"/>
  <c r="D6"/>
  <c r="D8"/>
  <c r="D15" i="3"/>
  <c r="C4" i="2"/>
  <c r="C5"/>
  <c r="C8"/>
  <c r="C15" i="3"/>
  <c r="B4" i="2"/>
  <c r="B8"/>
  <c r="B15" i="3"/>
</calcChain>
</file>

<file path=xl/sharedStrings.xml><?xml version="1.0" encoding="utf-8"?>
<sst xmlns="http://schemas.openxmlformats.org/spreadsheetml/2006/main" count="65" uniqueCount="46">
  <si>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</si>
  <si>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</si>
  <si>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</si>
  <si>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</si>
  <si>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</si>
  <si>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</si>
  <si>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</si>
  <si>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</si>
  <si>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</si>
  <si>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Cash Receipts</t>
  </si>
  <si>
    <t>Less: Cash disbursments</t>
  </si>
  <si>
    <t>Net Cash Flow</t>
  </si>
  <si>
    <t>Add: Beginning Balance</t>
  </si>
  <si>
    <t>Ending Cash</t>
  </si>
  <si>
    <t>Less: Minimum cash balance</t>
  </si>
  <si>
    <t>Required total financing</t>
  </si>
  <si>
    <t>excess cash balance</t>
  </si>
  <si>
    <t xml:space="preserve"> Cash Budget for Cyrus Brown Manufacturing  (CBM)</t>
  </si>
  <si>
    <t>Cash Receipts for CBM</t>
  </si>
  <si>
    <t>Forecast Sales</t>
  </si>
  <si>
    <t>Cash Sales</t>
  </si>
  <si>
    <t>Collections of A/R (.10)</t>
  </si>
  <si>
    <t>Lagged 1 month (.65)</t>
  </si>
  <si>
    <t>Lagged 2 month (.25)</t>
  </si>
  <si>
    <t>other cash receipts</t>
  </si>
  <si>
    <t>Total Cash Receipts</t>
  </si>
  <si>
    <t>Cash Disbursements for CBM</t>
  </si>
  <si>
    <t>Purchases</t>
  </si>
  <si>
    <t>Cash purchases</t>
  </si>
  <si>
    <t>payments A/P</t>
  </si>
  <si>
    <t xml:space="preserve">lagged 1 month </t>
  </si>
  <si>
    <t>lagged 2 month</t>
  </si>
  <si>
    <t>Rent payments</t>
  </si>
  <si>
    <t>wages and salaries</t>
  </si>
  <si>
    <t>tax payments</t>
  </si>
  <si>
    <t>fixed-asset outlays</t>
  </si>
  <si>
    <t>interest payments</t>
  </si>
  <si>
    <t>cash dividend payments</t>
  </si>
  <si>
    <t>principle payments</t>
  </si>
  <si>
    <t>total cash disbursements</t>
  </si>
  <si>
    <t>"Depreciation and other noncash charges are not included in the cash budget" (Gitman, 2009, pg. 122, par. 7)</t>
  </si>
  <si>
    <t>(Gitman, 2009, pg. 120. table 3.7)</t>
  </si>
  <si>
    <t>(Gitman, 2009, pg. 123, table 3.9)</t>
  </si>
  <si>
    <t>(Gitman, 2009, pg. 122, table 3.8)</t>
  </si>
  <si>
    <t>Direct Manufacturing</t>
  </si>
  <si>
    <t>`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</si>
</sst>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0" fillId="0" borderId="0" xfId="0" applyFill="1"/>
    <xf numFmtId="3" fontId="0" fillId="0" borderId="0" xfId="0" applyNumberFormat="1"/>
    <xf numFmtId="3" fontId="0" fillId="2" borderId="0" xfId="0" applyNumberFormat="1" applyFill="1"/>
    <xf numFmtId="0" fontId="0" fillId="0" borderId="0" xfId="0" applyAlignment="1">
      <alignment horizontal="center"/>
    </xf>
    <xf numFmtId="0" fontId="0" fillId="5" borderId="0" xfId="0" applyFill="1"/>
    <xf numFmtId="3" fontId="0" fillId="5" borderId="0" xfId="0" applyNumberFormat="1" applyFill="1"/>
    <xf numFmtId="6" fontId="0" fillId="2" borderId="0" xfId="0" applyNumberFormat="1" applyFill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14" sqref="M14"/>
    </sheetView>
  </sheetViews>
  <sheetFormatPr defaultRowHeight="15"/>
  <cols>
    <col min="1" max="1" width="26.5703125" customWidth="1"/>
    <col min="2" max="2" width="10.7109375" customWidth="1"/>
    <col min="3" max="4" width="9.28515625" bestFit="1" customWidth="1"/>
    <col min="5" max="7" width="10" bestFit="1" customWidth="1"/>
    <col min="8" max="10" width="9.28515625" bestFit="1" customWidth="1"/>
  </cols>
  <sheetData>
    <row r="1" spans="1:10" s="2" customFormat="1">
      <c r="A1" s="4" t="s">
        <v>17</v>
      </c>
      <c r="G1" s="2" t="s">
        <v>41</v>
      </c>
    </row>
    <row r="2" spans="1:10" s="3" customForma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s="1" customFormat="1">
      <c r="A3" s="1" t="s">
        <v>9</v>
      </c>
      <c r="B3" s="11">
        <f ca="1">'CBM Cash Receipts'!B8</f>
        <v>25000</v>
      </c>
      <c r="C3" s="11">
        <f ca="1">'CBM Cash Receipts'!C8</f>
        <v>190000</v>
      </c>
      <c r="D3" s="11">
        <f ca="1">'CBM Cash Receipts'!D8</f>
        <v>273250</v>
      </c>
      <c r="E3" s="11">
        <f ca="1">'CBM Cash Receipts'!E8</f>
        <v>321750</v>
      </c>
      <c r="F3" s="11">
        <f ca="1">'CBM Cash Receipts'!F8</f>
        <v>430000</v>
      </c>
      <c r="G3" s="11">
        <f ca="1">'CBM Cash Receipts'!G8</f>
        <v>556250</v>
      </c>
      <c r="H3" s="11">
        <f ca="1">'CBM Cash Receipts'!H8</f>
        <v>681250</v>
      </c>
      <c r="I3" s="11">
        <f ca="1">'CBM Cash Receipts'!I8</f>
        <v>746250</v>
      </c>
      <c r="J3" s="11">
        <f ca="1">'CBM Cash Receipts'!J8</f>
        <v>462250</v>
      </c>
    </row>
    <row r="4" spans="1:10" s="1" customFormat="1">
      <c r="A4" s="1" t="s">
        <v>10</v>
      </c>
      <c r="B4" s="11">
        <f ca="1">'CBM Cash Disbursements '!B15</f>
        <v>60000</v>
      </c>
      <c r="C4" s="11">
        <f ca="1">'CBM Cash Disbursements '!C15</f>
        <v>247500</v>
      </c>
      <c r="D4" s="11">
        <f ca="1">'CBM Cash Disbursements '!D15</f>
        <v>266250</v>
      </c>
      <c r="E4" s="11">
        <f ca="1">'CBM Cash Disbursements '!E15</f>
        <v>450000</v>
      </c>
      <c r="F4" s="11">
        <f ca="1">'CBM Cash Disbursements '!F15</f>
        <v>397500</v>
      </c>
      <c r="G4" s="11">
        <f ca="1">'CBM Cash Disbursements '!G15</f>
        <v>491250</v>
      </c>
      <c r="H4" s="11">
        <f ca="1">'CBM Cash Disbursements '!H15</f>
        <v>640000</v>
      </c>
      <c r="I4" s="11">
        <f ca="1">'CBM Cash Disbursements '!I15</f>
        <v>678750</v>
      </c>
      <c r="J4" s="11">
        <f ca="1">'CBM Cash Disbursements '!J15</f>
        <v>322500</v>
      </c>
    </row>
    <row r="5" spans="1:10">
      <c r="A5" t="s">
        <v>11</v>
      </c>
      <c r="B5" s="12">
        <f>B3-B4</f>
        <v>-35000</v>
      </c>
      <c r="C5" s="12">
        <f t="shared" ref="C5:J5" si="0">C3-C4</f>
        <v>-57500</v>
      </c>
      <c r="D5" s="12">
        <f t="shared" si="0"/>
        <v>7000</v>
      </c>
      <c r="E5" s="12">
        <f t="shared" si="0"/>
        <v>-128250</v>
      </c>
      <c r="F5" s="12">
        <f t="shared" si="0"/>
        <v>32500</v>
      </c>
      <c r="G5" s="12">
        <f t="shared" si="0"/>
        <v>65000</v>
      </c>
      <c r="H5" s="12">
        <f t="shared" si="0"/>
        <v>41250</v>
      </c>
      <c r="I5" s="12">
        <f t="shared" si="0"/>
        <v>67500</v>
      </c>
      <c r="J5" s="12">
        <f t="shared" si="0"/>
        <v>139750</v>
      </c>
    </row>
    <row r="6" spans="1:10">
      <c r="A6" t="s">
        <v>12</v>
      </c>
      <c r="B6" s="12">
        <v>50000</v>
      </c>
      <c r="C6" s="12">
        <f>B7</f>
        <v>15000</v>
      </c>
      <c r="D6" s="12">
        <f t="shared" ref="D6:J6" si="1">C7</f>
        <v>-42500</v>
      </c>
      <c r="E6" s="12">
        <f t="shared" si="1"/>
        <v>-35500</v>
      </c>
      <c r="F6" s="12">
        <f t="shared" si="1"/>
        <v>-163750</v>
      </c>
      <c r="G6" s="12">
        <f t="shared" si="1"/>
        <v>-131250</v>
      </c>
      <c r="H6" s="12">
        <f t="shared" si="1"/>
        <v>-66250</v>
      </c>
      <c r="I6" s="12">
        <f t="shared" si="1"/>
        <v>-25000</v>
      </c>
      <c r="J6" s="12">
        <f t="shared" si="1"/>
        <v>42500</v>
      </c>
    </row>
    <row r="7" spans="1:10">
      <c r="A7" t="s">
        <v>13</v>
      </c>
      <c r="B7" s="12">
        <f t="shared" ref="B7:J7" si="2">SUM(B5:B6)</f>
        <v>15000</v>
      </c>
      <c r="C7" s="12">
        <f>C5+C6</f>
        <v>-42500</v>
      </c>
      <c r="D7" s="12">
        <f t="shared" si="2"/>
        <v>-35500</v>
      </c>
      <c r="E7" s="12">
        <f t="shared" si="2"/>
        <v>-163750</v>
      </c>
      <c r="F7" s="12">
        <f t="shared" si="2"/>
        <v>-131250</v>
      </c>
      <c r="G7" s="12">
        <f t="shared" si="2"/>
        <v>-66250</v>
      </c>
      <c r="H7" s="12">
        <f t="shared" si="2"/>
        <v>-25000</v>
      </c>
      <c r="I7" s="12">
        <f t="shared" si="2"/>
        <v>42500</v>
      </c>
      <c r="J7" s="12">
        <f t="shared" si="2"/>
        <v>182250</v>
      </c>
    </row>
    <row r="8" spans="1:10">
      <c r="A8" t="s">
        <v>14</v>
      </c>
      <c r="B8" s="12">
        <v>50000</v>
      </c>
      <c r="C8" s="12">
        <v>50000</v>
      </c>
      <c r="D8" s="12">
        <v>50000</v>
      </c>
      <c r="E8" s="12">
        <v>50000</v>
      </c>
      <c r="F8" s="12">
        <v>50000</v>
      </c>
      <c r="G8" s="12">
        <v>50000</v>
      </c>
      <c r="H8" s="12">
        <v>50000</v>
      </c>
      <c r="I8" s="12">
        <v>50000</v>
      </c>
      <c r="J8" s="12">
        <v>50000</v>
      </c>
    </row>
    <row r="9" spans="1:10">
      <c r="A9" t="s">
        <v>15</v>
      </c>
      <c r="B9" s="12">
        <f t="shared" ref="B9:I9" si="3">B8-B7</f>
        <v>35000</v>
      </c>
      <c r="C9" s="12">
        <f t="shared" si="3"/>
        <v>92500</v>
      </c>
      <c r="D9" s="12">
        <f t="shared" si="3"/>
        <v>85500</v>
      </c>
      <c r="E9" s="12">
        <f t="shared" si="3"/>
        <v>213750</v>
      </c>
      <c r="F9" s="12">
        <f t="shared" si="3"/>
        <v>181250</v>
      </c>
      <c r="G9" s="12">
        <f t="shared" si="3"/>
        <v>116250</v>
      </c>
      <c r="H9" s="12">
        <f t="shared" si="3"/>
        <v>75000</v>
      </c>
      <c r="I9" s="12">
        <f t="shared" si="3"/>
        <v>7500</v>
      </c>
      <c r="J9" s="12"/>
    </row>
    <row r="10" spans="1:10">
      <c r="A10" t="s">
        <v>16</v>
      </c>
      <c r="B10" s="12"/>
      <c r="C10" s="12"/>
      <c r="D10" s="12"/>
      <c r="E10" s="12"/>
      <c r="F10" s="12"/>
      <c r="G10" s="12"/>
      <c r="H10" s="12"/>
      <c r="I10" s="12"/>
      <c r="J10" s="12">
        <f>J7-J8</f>
        <v>132250</v>
      </c>
    </row>
    <row r="12" spans="1:10">
      <c r="J12" t="s">
        <v>45</v>
      </c>
    </row>
    <row r="15" spans="1:10">
      <c r="A15" t="s">
        <v>40</v>
      </c>
    </row>
  </sheetData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19" sqref="B19"/>
    </sheetView>
  </sheetViews>
  <sheetFormatPr defaultRowHeight="15"/>
  <cols>
    <col min="1" max="1" width="23.140625" bestFit="1" customWidth="1"/>
    <col min="4" max="4" width="10.140625" bestFit="1" customWidth="1"/>
    <col min="7" max="10" width="10.140625" bestFit="1" customWidth="1"/>
  </cols>
  <sheetData>
    <row r="1" spans="1:10" s="2" customFormat="1">
      <c r="A1" s="2" t="s">
        <v>18</v>
      </c>
      <c r="C1" s="2" t="s">
        <v>43</v>
      </c>
    </row>
    <row r="2" spans="1:10" s="3" customFormat="1">
      <c r="A2" s="3" t="s">
        <v>19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>
      <c r="A3" s="5" t="s">
        <v>20</v>
      </c>
      <c r="B3" s="6">
        <v>250000</v>
      </c>
      <c r="C3" s="6">
        <v>275000</v>
      </c>
      <c r="D3" s="6">
        <v>320000</v>
      </c>
      <c r="E3" s="6">
        <v>450000</v>
      </c>
      <c r="F3" s="6">
        <v>575000</v>
      </c>
      <c r="G3" s="6">
        <v>700000</v>
      </c>
      <c r="H3" s="6">
        <v>825000</v>
      </c>
      <c r="I3" s="6">
        <v>350000</v>
      </c>
      <c r="J3" s="6">
        <v>285000</v>
      </c>
    </row>
    <row r="4" spans="1:10">
      <c r="A4" s="5" t="s">
        <v>21</v>
      </c>
      <c r="B4" s="6">
        <f>B3*0.1</f>
        <v>25000</v>
      </c>
      <c r="C4" s="6">
        <f t="shared" ref="C4:J4" si="0">C3*0.1</f>
        <v>27500</v>
      </c>
      <c r="D4" s="6">
        <f t="shared" si="0"/>
        <v>32000</v>
      </c>
      <c r="E4" s="6">
        <f t="shared" si="0"/>
        <v>45000</v>
      </c>
      <c r="F4" s="6">
        <f t="shared" si="0"/>
        <v>57500</v>
      </c>
      <c r="G4" s="6">
        <f t="shared" si="0"/>
        <v>70000</v>
      </c>
      <c r="H4" s="6">
        <f t="shared" si="0"/>
        <v>82500</v>
      </c>
      <c r="I4" s="6">
        <f t="shared" si="0"/>
        <v>35000</v>
      </c>
      <c r="J4" s="6">
        <f t="shared" si="0"/>
        <v>28500</v>
      </c>
    </row>
    <row r="5" spans="1:10">
      <c r="A5" s="5" t="s">
        <v>22</v>
      </c>
      <c r="B5" s="6">
        <v>0</v>
      </c>
      <c r="C5" s="6">
        <f>B3*0.65</f>
        <v>162500</v>
      </c>
      <c r="D5" s="6">
        <f t="shared" ref="D5:J5" si="1">C3*0.65</f>
        <v>178750</v>
      </c>
      <c r="E5" s="6">
        <f t="shared" si="1"/>
        <v>208000</v>
      </c>
      <c r="F5" s="6">
        <f t="shared" si="1"/>
        <v>292500</v>
      </c>
      <c r="G5" s="6">
        <f t="shared" si="1"/>
        <v>373750</v>
      </c>
      <c r="H5" s="6">
        <f t="shared" si="1"/>
        <v>455000</v>
      </c>
      <c r="I5" s="6">
        <f t="shared" si="1"/>
        <v>536250</v>
      </c>
      <c r="J5" s="6">
        <f t="shared" si="1"/>
        <v>227500</v>
      </c>
    </row>
    <row r="6" spans="1:10">
      <c r="A6" s="5" t="s">
        <v>23</v>
      </c>
      <c r="B6" s="6">
        <v>0</v>
      </c>
      <c r="C6" s="6">
        <v>0</v>
      </c>
      <c r="D6" s="6">
        <f>B3*0.25</f>
        <v>62500</v>
      </c>
      <c r="E6" s="6">
        <f t="shared" ref="E6:J6" si="2">C3*0.25</f>
        <v>68750</v>
      </c>
      <c r="F6" s="6">
        <f t="shared" si="2"/>
        <v>80000</v>
      </c>
      <c r="G6" s="6">
        <f t="shared" si="2"/>
        <v>112500</v>
      </c>
      <c r="H6" s="6">
        <f t="shared" si="2"/>
        <v>143750</v>
      </c>
      <c r="I6" s="6">
        <f t="shared" si="2"/>
        <v>175000</v>
      </c>
      <c r="J6" s="6">
        <f t="shared" si="2"/>
        <v>206250</v>
      </c>
    </row>
    <row r="7" spans="1:10">
      <c r="A7" s="5" t="s">
        <v>24</v>
      </c>
    </row>
    <row r="8" spans="1:10" s="1" customFormat="1">
      <c r="A8" s="1" t="s">
        <v>25</v>
      </c>
      <c r="B8" s="7">
        <f>SUM(B4:B7)</f>
        <v>25000</v>
      </c>
      <c r="C8" s="7">
        <f t="shared" ref="C8:J8" si="3">SUM(C4:C7)</f>
        <v>190000</v>
      </c>
      <c r="D8" s="7">
        <f t="shared" si="3"/>
        <v>273250</v>
      </c>
      <c r="E8" s="7">
        <f t="shared" si="3"/>
        <v>321750</v>
      </c>
      <c r="F8" s="7">
        <f t="shared" si="3"/>
        <v>430000</v>
      </c>
      <c r="G8" s="7">
        <f t="shared" si="3"/>
        <v>556250</v>
      </c>
      <c r="H8" s="7">
        <f t="shared" si="3"/>
        <v>681250</v>
      </c>
      <c r="I8" s="7">
        <f t="shared" si="3"/>
        <v>746250</v>
      </c>
      <c r="J8" s="7">
        <f t="shared" si="3"/>
        <v>462250</v>
      </c>
    </row>
    <row r="9" spans="1:10">
      <c r="D9" s="6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1" max="1" width="26.85546875" bestFit="1" customWidth="1"/>
  </cols>
  <sheetData>
    <row r="1" spans="1:10" s="2" customFormat="1">
      <c r="A1" s="2" t="s">
        <v>26</v>
      </c>
      <c r="C1" s="2" t="s">
        <v>42</v>
      </c>
    </row>
    <row r="2" spans="1:10" s="3" customFormat="1">
      <c r="A2" s="3" t="s">
        <v>27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>
      <c r="A3" t="s">
        <v>28</v>
      </c>
      <c r="B3" s="6">
        <v>10000</v>
      </c>
      <c r="C3" s="6">
        <v>10000</v>
      </c>
      <c r="D3" s="6">
        <v>10000</v>
      </c>
      <c r="E3" s="6">
        <v>10000</v>
      </c>
      <c r="F3" s="6">
        <v>10000</v>
      </c>
      <c r="G3" s="6">
        <v>10000</v>
      </c>
      <c r="H3" s="6">
        <v>10000</v>
      </c>
      <c r="I3" s="6">
        <v>10000</v>
      </c>
      <c r="J3" s="6">
        <v>10000</v>
      </c>
    </row>
    <row r="4" spans="1:10">
      <c r="A4" t="s">
        <v>29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>
      <c r="A5" s="8" t="s">
        <v>30</v>
      </c>
      <c r="B5">
        <v>0</v>
      </c>
      <c r="C5" s="6">
        <v>187500</v>
      </c>
      <c r="D5" s="6">
        <v>206250</v>
      </c>
      <c r="E5" s="6">
        <v>240000</v>
      </c>
      <c r="F5" s="6">
        <v>337500</v>
      </c>
      <c r="G5" s="6">
        <v>431250</v>
      </c>
      <c r="H5" s="6">
        <v>525000</v>
      </c>
      <c r="I5" s="6">
        <v>618750</v>
      </c>
      <c r="J5" s="6">
        <v>262500</v>
      </c>
    </row>
    <row r="6" spans="1:10">
      <c r="A6" s="8" t="s">
        <v>31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>
      <c r="A7" t="s">
        <v>32</v>
      </c>
      <c r="B7" s="6">
        <v>15000</v>
      </c>
      <c r="C7" s="6">
        <v>15000</v>
      </c>
      <c r="D7" s="6">
        <v>15000</v>
      </c>
      <c r="E7" s="6">
        <v>15000</v>
      </c>
      <c r="F7" s="6">
        <v>15000</v>
      </c>
      <c r="G7" s="6">
        <v>15000</v>
      </c>
      <c r="H7" s="6">
        <v>15000</v>
      </c>
      <c r="I7" s="6">
        <v>15000</v>
      </c>
      <c r="J7" s="6">
        <v>15000</v>
      </c>
    </row>
    <row r="8" spans="1:10">
      <c r="A8" t="s">
        <v>33</v>
      </c>
      <c r="B8" s="6">
        <v>35000</v>
      </c>
      <c r="C8" s="6">
        <v>35000</v>
      </c>
      <c r="D8" s="6">
        <v>35000</v>
      </c>
      <c r="E8" s="6">
        <v>35000</v>
      </c>
      <c r="F8" s="6">
        <v>35000</v>
      </c>
      <c r="G8" s="6">
        <v>35000</v>
      </c>
      <c r="H8" s="6">
        <v>35000</v>
      </c>
      <c r="I8" s="6">
        <v>35000</v>
      </c>
      <c r="J8" s="6">
        <v>35000</v>
      </c>
    </row>
    <row r="9" spans="1:10">
      <c r="A9" t="s">
        <v>34</v>
      </c>
      <c r="B9">
        <v>0</v>
      </c>
      <c r="C9">
        <v>0</v>
      </c>
      <c r="D9">
        <v>0</v>
      </c>
      <c r="E9" s="6">
        <v>55000</v>
      </c>
      <c r="F9">
        <v>0</v>
      </c>
      <c r="G9">
        <v>0</v>
      </c>
      <c r="H9" s="6">
        <v>55000</v>
      </c>
      <c r="I9">
        <v>0</v>
      </c>
      <c r="J9">
        <v>0</v>
      </c>
    </row>
    <row r="10" spans="1:10">
      <c r="A10" t="s">
        <v>35</v>
      </c>
      <c r="B10">
        <v>0</v>
      </c>
      <c r="C10">
        <v>0</v>
      </c>
      <c r="D10">
        <v>0</v>
      </c>
      <c r="E10" s="6">
        <v>95000</v>
      </c>
      <c r="F10">
        <v>0</v>
      </c>
      <c r="G10">
        <v>0</v>
      </c>
      <c r="H10" s="6">
        <v>0</v>
      </c>
      <c r="I10">
        <v>0</v>
      </c>
      <c r="J10">
        <v>0</v>
      </c>
    </row>
    <row r="11" spans="1:10">
      <c r="A11" t="s">
        <v>36</v>
      </c>
      <c r="B11">
        <v>0</v>
      </c>
      <c r="C11">
        <v>0</v>
      </c>
      <c r="D11">
        <v>0</v>
      </c>
      <c r="E11" s="6">
        <v>0</v>
      </c>
      <c r="F11">
        <v>0</v>
      </c>
      <c r="G11">
        <v>0</v>
      </c>
      <c r="H11" s="6">
        <v>0</v>
      </c>
      <c r="I11">
        <v>0</v>
      </c>
      <c r="J11">
        <v>0</v>
      </c>
    </row>
    <row r="12" spans="1:10">
      <c r="A12" t="s">
        <v>37</v>
      </c>
      <c r="B12">
        <v>0</v>
      </c>
      <c r="C12">
        <v>0</v>
      </c>
      <c r="D12">
        <v>0</v>
      </c>
      <c r="E12" s="6">
        <v>0</v>
      </c>
      <c r="F12">
        <v>0</v>
      </c>
      <c r="G12">
        <v>0</v>
      </c>
      <c r="H12" s="6">
        <v>0</v>
      </c>
      <c r="I12">
        <v>0</v>
      </c>
      <c r="J12">
        <v>0</v>
      </c>
    </row>
    <row r="13" spans="1:10">
      <c r="A13" t="s">
        <v>38</v>
      </c>
      <c r="B13">
        <v>0</v>
      </c>
      <c r="C13">
        <v>0</v>
      </c>
      <c r="D13">
        <v>0</v>
      </c>
      <c r="E13" s="6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>
      <c r="E14" s="6"/>
    </row>
    <row r="15" spans="1:10" s="1" customFormat="1">
      <c r="A15" s="1" t="s">
        <v>39</v>
      </c>
      <c r="B15" s="7">
        <f>SUM(B3:B14)</f>
        <v>60000</v>
      </c>
      <c r="C15" s="7">
        <f t="shared" ref="C15:J15" si="0">SUM(C3:C13)</f>
        <v>247500</v>
      </c>
      <c r="D15" s="7">
        <f t="shared" si="0"/>
        <v>266250</v>
      </c>
      <c r="E15" s="7">
        <f t="shared" si="0"/>
        <v>450000</v>
      </c>
      <c r="F15" s="7">
        <f t="shared" si="0"/>
        <v>397500</v>
      </c>
      <c r="G15" s="7">
        <f t="shared" si="0"/>
        <v>491250</v>
      </c>
      <c r="H15" s="7">
        <f t="shared" si="0"/>
        <v>640000</v>
      </c>
      <c r="I15" s="7">
        <f t="shared" si="0"/>
        <v>678750</v>
      </c>
      <c r="J15" s="7">
        <f t="shared" si="0"/>
        <v>322500</v>
      </c>
    </row>
    <row r="18" spans="1:9" s="9" customFormat="1">
      <c r="A18" s="9" t="s">
        <v>44</v>
      </c>
      <c r="B18" s="10">
        <v>187500</v>
      </c>
      <c r="C18" s="10">
        <v>206250</v>
      </c>
      <c r="D18" s="10">
        <v>240000</v>
      </c>
      <c r="E18" s="10">
        <v>337500</v>
      </c>
      <c r="F18" s="10">
        <v>431250</v>
      </c>
      <c r="G18" s="10">
        <v>525000</v>
      </c>
      <c r="H18" s="10">
        <v>618750</v>
      </c>
      <c r="I18" s="10">
        <v>262500</v>
      </c>
    </row>
    <row r="21" spans="1:9">
      <c r="A21" t="s">
        <v>40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CBM Cash budget</vt:lpstr>
      <vt:lpstr>CBM Cash Receipts</vt:lpstr>
      <vt:lpstr>CBM Cash Disbursements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DonnaWarriner</dc:creator>
  <cp:lastModifiedBy>SimsAl</cp:lastModifiedBy>
  <dcterms:created xsi:type="dcterms:W3CDTF">2009-05-22T04:13:33Z</dcterms:created>
  <dcterms:modified xsi:type="dcterms:W3CDTF">2009-05-27T04:25:46Z</dcterms:modified>
</cp:coreProperties>
</file>