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AFC 1" sheetId="1" r:id="rId1"/>
    <sheet name="AFC SHEET 2" sheetId="2" r:id="rId2"/>
    <sheet name="AFC 1 Explainations 3" sheetId="3" r:id="rId3"/>
  </sheets>
  <calcPr calcId="145621"/>
</workbook>
</file>

<file path=xl/calcChain.xml><?xml version="1.0" encoding="utf-8"?>
<calcChain xmlns="http://schemas.openxmlformats.org/spreadsheetml/2006/main">
  <c r="B27" i="2" l="1"/>
  <c r="B25" i="2"/>
  <c r="B23" i="2"/>
  <c r="B22" i="2"/>
  <c r="B19" i="2"/>
  <c r="B17" i="2"/>
  <c r="C15" i="2"/>
  <c r="C10" i="2"/>
  <c r="B20" i="1"/>
  <c r="E16" i="1" s="1"/>
  <c r="B18" i="1"/>
  <c r="C10" i="1"/>
  <c r="E14" i="1"/>
  <c r="E13" i="1"/>
  <c r="E12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<sst xmlns="http://schemas.openxmlformats.org/spreadsheetml/2006/main" count="156" uniqueCount="45">
  <si>
    <t>Element</t>
  </si>
  <si>
    <t>Type</t>
  </si>
  <si>
    <t>Amount/Month</t>
  </si>
  <si>
    <t>Salary</t>
  </si>
  <si>
    <t>Fixed</t>
  </si>
  <si>
    <t>Utilities</t>
  </si>
  <si>
    <t>Contract services</t>
  </si>
  <si>
    <t>Advertising</t>
  </si>
  <si>
    <t>Rent</t>
  </si>
  <si>
    <t>Insurance</t>
  </si>
  <si>
    <t>Accounting and legal fees</t>
  </si>
  <si>
    <t>Permits and licenses</t>
  </si>
  <si>
    <t>Total fixed cost</t>
  </si>
  <si>
    <t>Operating supplies</t>
  </si>
  <si>
    <t>Variable</t>
  </si>
  <si>
    <t>10% of sales</t>
  </si>
  <si>
    <t>Hourly wages</t>
  </si>
  <si>
    <t>30% of sales</t>
  </si>
  <si>
    <t>Food cost</t>
  </si>
  <si>
    <t>25% of sales</t>
  </si>
  <si>
    <t>Total varaible cost</t>
  </si>
  <si>
    <t>Contribution margin</t>
  </si>
  <si>
    <t>Target contribution margin</t>
  </si>
  <si>
    <t>Desired monthly sales</t>
  </si>
  <si>
    <t>Fixed cost</t>
  </si>
  <si>
    <t>Net income/Profit</t>
  </si>
  <si>
    <t>Expected sales</t>
  </si>
  <si>
    <t>Break-even quantity</t>
  </si>
  <si>
    <t>Margin of safety</t>
  </si>
  <si>
    <t>10% of monthly sales</t>
  </si>
  <si>
    <t>30% of monthly sales</t>
  </si>
  <si>
    <t>1. Group your fixed and variable costs</t>
  </si>
  <si>
    <t>25% of monthly sales</t>
  </si>
  <si>
    <t>2. Calculate your break-even point in monthly sales.</t>
  </si>
  <si>
    <t>Total variable cost</t>
  </si>
  <si>
    <t>65.00% =10%+30%+25%</t>
  </si>
  <si>
    <t>35.00% =1 – total variable cost</t>
  </si>
  <si>
    <t>Break-even quantity (Sales)</t>
  </si>
  <si>
    <t xml:space="preserve">$15,686 =total fixed cost/contribution margin </t>
  </si>
  <si>
    <t>3.      Determine your monthly sales needed to have a contribution margin of $10,000.</t>
  </si>
  <si>
    <t>$28,571 =target contribution margin/contribution margin</t>
  </si>
  <si>
    <t>4. Determine your net income/profit when you have a contribution margin of $10,000</t>
  </si>
  <si>
    <t>$4,510 =contribution margin – fixed cost</t>
  </si>
  <si>
    <t>5.      Determine your margin of safety based on your monthly sales over the break-even sales.</t>
  </si>
  <si>
    <t>$12,885 =expected sales – break even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</si>
</sst>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6" fontId="0" fillId="0" borderId="0" xfId="0" applyNumberFormat="1"/>
    <xf numFmtId="10" fontId="0" fillId="0" borderId="0" xfId="0" applyNumberFormat="1"/>
    <xf numFmtId="0" fontId="0" fillId="0" borderId="0" xfId="0"/>
    <xf numFmtId="0" fontId="3" fillId="3" borderId="1" xfId="0" applyFont="1" applyFill="1" applyBorder="1"/>
    <xf numFmtId="6" fontId="3" fillId="3" borderId="1" xfId="0" applyNumberFormat="1" applyFont="1" applyFill="1" applyBorder="1"/>
    <xf numFmtId="0" fontId="2" fillId="2" borderId="1" xfId="0" applyFont="1" applyFill="1" applyBorder="1"/>
    <xf numFmtId="6" fontId="2" fillId="2" borderId="1" xfId="0" applyNumberFormat="1" applyFont="1" applyFill="1" applyBorder="1"/>
    <xf numFmtId="0" fontId="2" fillId="2" borderId="0" xfId="0" applyFont="1" applyFill="1" applyBorder="1"/>
    <xf numFmtId="10" fontId="3" fillId="3" borderId="1" xfId="1" applyNumberFormat="1" applyFont="1" applyFill="1" applyBorder="1"/>
    <xf numFmtId="0" fontId="2" fillId="2" borderId="6" xfId="0" applyFont="1" applyFill="1" applyBorder="1"/>
    <xf numFmtId="6" fontId="2" fillId="2" borderId="7" xfId="0" applyNumberFormat="1" applyFont="1" applyFill="1" applyBorder="1"/>
    <xf numFmtId="0" fontId="2" fillId="2" borderId="4" xfId="0" applyFont="1" applyFill="1" applyBorder="1"/>
    <xf numFmtId="10" fontId="2" fillId="2" borderId="8" xfId="0" applyNumberFormat="1" applyFont="1" applyFill="1" applyBorder="1"/>
    <xf numFmtId="0" fontId="2" fillId="2" borderId="5" xfId="0" applyFont="1" applyFill="1" applyBorder="1"/>
    <xf numFmtId="6" fontId="2" fillId="2" borderId="9" xfId="0" applyNumberFormat="1" applyFont="1" applyFill="1" applyBorder="1"/>
    <xf numFmtId="0" fontId="2" fillId="2" borderId="10" xfId="0" applyFont="1" applyFill="1" applyBorder="1"/>
    <xf numFmtId="6" fontId="2" fillId="2" borderId="11" xfId="0" applyNumberFormat="1" applyFont="1" applyFill="1" applyBorder="1"/>
    <xf numFmtId="6" fontId="3" fillId="3" borderId="12" xfId="0" applyNumberFormat="1" applyFont="1" applyFill="1" applyBorder="1"/>
    <xf numFmtId="0" fontId="0" fillId="0" borderId="3" xfId="0" applyBorder="1"/>
    <xf numFmtId="6" fontId="2" fillId="2" borderId="2" xfId="0" applyNumberFormat="1" applyFont="1" applyFill="1" applyBorder="1"/>
    <xf numFmtId="6" fontId="2" fillId="2" borderId="13" xfId="0" applyNumberFormat="1" applyFont="1" applyFill="1" applyBorder="1"/>
    <xf numFmtId="8" fontId="2" fillId="2" borderId="2" xfId="0" applyNumberFormat="1" applyFont="1" applyFill="1" applyBorder="1"/>
    <xf numFmtId="10" fontId="2" fillId="2" borderId="2" xfId="1" applyNumberFormat="1" applyFont="1" applyFill="1" applyBorder="1"/>
    <xf numFmtId="0" fontId="0" fillId="0" borderId="2" xfId="0" applyBorder="1"/>
    <xf numFmtId="8" fontId="2" fillId="2" borderId="1" xfId="0" applyNumberFormat="1" applyFont="1" applyFill="1" applyBorder="1"/>
    <xf numFmtId="0" fontId="0" fillId="0" borderId="14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2" sqref="A22"/>
    </sheetView>
  </sheetViews>
  <sheetFormatPr defaultRowHeight="15" x14ac:dyDescent="0.25"/>
  <cols>
    <col min="1" max="1" width="28" customWidth="1"/>
    <col min="2" max="3" width="27.5703125" customWidth="1"/>
    <col min="5" max="5" width="18.42578125" customWidth="1"/>
  </cols>
  <sheetData>
    <row r="1" spans="1:5" ht="15.75" x14ac:dyDescent="0.25">
      <c r="A1" s="4" t="s">
        <v>0</v>
      </c>
      <c r="B1" s="4" t="s">
        <v>1</v>
      </c>
      <c r="C1" s="5" t="s">
        <v>2</v>
      </c>
      <c r="D1" s="18"/>
      <c r="E1" s="24"/>
    </row>
    <row r="2" spans="1:5" ht="15.75" x14ac:dyDescent="0.25">
      <c r="A2" s="6" t="s">
        <v>3</v>
      </c>
      <c r="B2" s="6" t="s">
        <v>4</v>
      </c>
      <c r="C2" s="7">
        <v>3000</v>
      </c>
      <c r="D2" s="20"/>
      <c r="E2" s="7">
        <f>-C2</f>
        <v>-3000</v>
      </c>
    </row>
    <row r="3" spans="1:5" ht="15.75" x14ac:dyDescent="0.25">
      <c r="A3" s="6" t="s">
        <v>5</v>
      </c>
      <c r="B3" s="6" t="s">
        <v>4</v>
      </c>
      <c r="C3" s="7">
        <v>375</v>
      </c>
      <c r="D3" s="20"/>
      <c r="E3" s="7">
        <f>-C3</f>
        <v>-375</v>
      </c>
    </row>
    <row r="4" spans="1:5" ht="15.75" x14ac:dyDescent="0.25">
      <c r="A4" s="6" t="s">
        <v>6</v>
      </c>
      <c r="B4" s="6" t="s">
        <v>4</v>
      </c>
      <c r="C4" s="7">
        <v>575</v>
      </c>
      <c r="D4" s="20"/>
      <c r="E4" s="7">
        <f>-C4</f>
        <v>-575</v>
      </c>
    </row>
    <row r="5" spans="1:5" ht="15.75" x14ac:dyDescent="0.25">
      <c r="A5" s="6" t="s">
        <v>7</v>
      </c>
      <c r="B5" s="6" t="s">
        <v>4</v>
      </c>
      <c r="C5" s="7">
        <v>190</v>
      </c>
      <c r="D5" s="20"/>
      <c r="E5" s="7">
        <f>-C5</f>
        <v>-190</v>
      </c>
    </row>
    <row r="6" spans="1:5" ht="15.75" x14ac:dyDescent="0.25">
      <c r="A6" s="6" t="s">
        <v>8</v>
      </c>
      <c r="B6" s="6" t="s">
        <v>4</v>
      </c>
      <c r="C6" s="7">
        <v>1000</v>
      </c>
      <c r="D6" s="20"/>
      <c r="E6" s="7">
        <f>-C6</f>
        <v>-1000</v>
      </c>
    </row>
    <row r="7" spans="1:5" ht="15.75" x14ac:dyDescent="0.25">
      <c r="A7" s="6" t="s">
        <v>9</v>
      </c>
      <c r="B7" s="6" t="s">
        <v>4</v>
      </c>
      <c r="C7" s="7">
        <v>100</v>
      </c>
      <c r="D7" s="20"/>
      <c r="E7" s="7">
        <f>-C7</f>
        <v>-100</v>
      </c>
    </row>
    <row r="8" spans="1:5" ht="15.75" x14ac:dyDescent="0.25">
      <c r="A8" s="6" t="s">
        <v>10</v>
      </c>
      <c r="B8" s="6" t="s">
        <v>4</v>
      </c>
      <c r="C8" s="7">
        <v>175</v>
      </c>
      <c r="D8" s="20"/>
      <c r="E8" s="7">
        <f>-C8</f>
        <v>-175</v>
      </c>
    </row>
    <row r="9" spans="1:5" ht="15.75" x14ac:dyDescent="0.25">
      <c r="A9" s="6" t="s">
        <v>11</v>
      </c>
      <c r="B9" s="6" t="s">
        <v>4</v>
      </c>
      <c r="C9" s="7">
        <v>75</v>
      </c>
      <c r="D9" s="20"/>
      <c r="E9" s="7">
        <f>-C9</f>
        <v>-75</v>
      </c>
    </row>
    <row r="10" spans="1:5" ht="15.75" x14ac:dyDescent="0.25">
      <c r="A10" s="6"/>
      <c r="B10" s="4" t="s">
        <v>12</v>
      </c>
      <c r="C10" s="5">
        <f>SUM(C2:C9)</f>
        <v>5490</v>
      </c>
      <c r="D10" s="20"/>
      <c r="E10" s="21"/>
    </row>
    <row r="11" spans="1:5" ht="15.75" x14ac:dyDescent="0.25">
      <c r="A11" s="6"/>
      <c r="B11" s="6"/>
      <c r="C11" s="7"/>
      <c r="D11" s="20"/>
      <c r="E11" s="25"/>
    </row>
    <row r="12" spans="1:5" ht="15.75" x14ac:dyDescent="0.25">
      <c r="A12" s="6" t="s">
        <v>13</v>
      </c>
      <c r="B12" s="6" t="s">
        <v>14</v>
      </c>
      <c r="C12" s="7" t="s">
        <v>15</v>
      </c>
      <c r="D12" s="20"/>
      <c r="E12" s="22">
        <f>-10%*B$20</f>
        <v>-4425.7142857142862</v>
      </c>
    </row>
    <row r="13" spans="1:5" ht="15.75" x14ac:dyDescent="0.25">
      <c r="A13" s="6" t="s">
        <v>16</v>
      </c>
      <c r="B13" s="6" t="s">
        <v>14</v>
      </c>
      <c r="C13" s="7" t="s">
        <v>17</v>
      </c>
      <c r="D13" s="20"/>
      <c r="E13" s="25">
        <f>-30%*B$20</f>
        <v>-13277.142857142859</v>
      </c>
    </row>
    <row r="14" spans="1:5" ht="15.75" x14ac:dyDescent="0.25">
      <c r="A14" s="6" t="s">
        <v>18</v>
      </c>
      <c r="B14" s="6" t="s">
        <v>14</v>
      </c>
      <c r="C14" s="7" t="s">
        <v>19</v>
      </c>
      <c r="D14" s="20"/>
      <c r="E14" s="25">
        <f>-25%*B$20</f>
        <v>-11064.285714285716</v>
      </c>
    </row>
    <row r="15" spans="1:5" ht="15.75" x14ac:dyDescent="0.25">
      <c r="A15" s="8"/>
      <c r="B15" s="4" t="s">
        <v>20</v>
      </c>
      <c r="C15" s="9">
        <v>0.65</v>
      </c>
      <c r="D15" s="20"/>
      <c r="E15" s="22"/>
    </row>
    <row r="16" spans="1:5" ht="16.5" thickBot="1" x14ac:dyDescent="0.3">
      <c r="A16" s="3"/>
      <c r="B16" s="3"/>
      <c r="C16" s="26"/>
      <c r="D16" s="19"/>
      <c r="E16" s="23">
        <f>15490/B20</f>
        <v>0.35</v>
      </c>
    </row>
    <row r="17" spans="1:2" ht="15.75" x14ac:dyDescent="0.25">
      <c r="A17" s="10" t="s">
        <v>12</v>
      </c>
      <c r="B17" s="11">
        <v>5490</v>
      </c>
    </row>
    <row r="18" spans="1:2" ht="15.75" x14ac:dyDescent="0.25">
      <c r="A18" s="12" t="s">
        <v>21</v>
      </c>
      <c r="B18" s="13">
        <f>1-(10%+30%+25%)</f>
        <v>0.35</v>
      </c>
    </row>
    <row r="19" spans="1:2" ht="15.75" x14ac:dyDescent="0.25">
      <c r="A19" s="16" t="s">
        <v>22</v>
      </c>
      <c r="B19" s="17">
        <v>10000</v>
      </c>
    </row>
    <row r="20" spans="1:2" ht="16.5" thickBot="1" x14ac:dyDescent="0.3">
      <c r="A20" s="14" t="s">
        <v>23</v>
      </c>
      <c r="B20" s="15">
        <f>(B17+B19)/B18</f>
        <v>44257.142857142862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0" workbookViewId="0">
      <selection activeCell="C4" sqref="C4"/>
    </sheetView>
  </sheetViews>
  <sheetFormatPr defaultRowHeight="15" x14ac:dyDescent="0.25"/>
  <cols>
    <col min="1" max="1" width="27.28515625" customWidth="1"/>
    <col min="2" max="2" width="27.85546875" customWidth="1"/>
    <col min="3" max="3" width="27.71093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 s="1">
        <v>3000</v>
      </c>
    </row>
    <row r="3" spans="1:3" x14ac:dyDescent="0.25">
      <c r="A3" t="s">
        <v>5</v>
      </c>
      <c r="B3" t="s">
        <v>4</v>
      </c>
      <c r="C3" s="1">
        <v>375</v>
      </c>
    </row>
    <row r="4" spans="1:3" x14ac:dyDescent="0.25">
      <c r="A4" t="s">
        <v>6</v>
      </c>
      <c r="B4" t="s">
        <v>4</v>
      </c>
      <c r="C4" s="1">
        <v>575</v>
      </c>
    </row>
    <row r="5" spans="1:3" x14ac:dyDescent="0.25">
      <c r="A5" t="s">
        <v>7</v>
      </c>
      <c r="B5" t="s">
        <v>4</v>
      </c>
      <c r="C5" s="1">
        <v>190</v>
      </c>
    </row>
    <row r="6" spans="1:3" x14ac:dyDescent="0.25">
      <c r="A6" t="s">
        <v>8</v>
      </c>
      <c r="B6" t="s">
        <v>4</v>
      </c>
      <c r="C6" s="1">
        <v>1000</v>
      </c>
    </row>
    <row r="7" spans="1:3" x14ac:dyDescent="0.25">
      <c r="A7" t="s">
        <v>9</v>
      </c>
      <c r="B7" t="s">
        <v>4</v>
      </c>
      <c r="C7" s="1">
        <v>100</v>
      </c>
    </row>
    <row r="8" spans="1:3" x14ac:dyDescent="0.25">
      <c r="A8" t="s">
        <v>10</v>
      </c>
      <c r="B8" t="s">
        <v>4</v>
      </c>
      <c r="C8" s="1">
        <v>175</v>
      </c>
    </row>
    <row r="9" spans="1:3" x14ac:dyDescent="0.25">
      <c r="A9" t="s">
        <v>11</v>
      </c>
      <c r="B9" t="s">
        <v>4</v>
      </c>
      <c r="C9" s="1">
        <v>75</v>
      </c>
    </row>
    <row r="10" spans="1:3" x14ac:dyDescent="0.25">
      <c r="B10" t="s">
        <v>12</v>
      </c>
      <c r="C10" s="1">
        <f>SUM(C2:C9)</f>
        <v>5490</v>
      </c>
    </row>
    <row r="12" spans="1:3" x14ac:dyDescent="0.25">
      <c r="A12" t="s">
        <v>13</v>
      </c>
      <c r="B12" t="s">
        <v>14</v>
      </c>
      <c r="C12" t="s">
        <v>15</v>
      </c>
    </row>
    <row r="13" spans="1:3" x14ac:dyDescent="0.25">
      <c r="A13" t="s">
        <v>16</v>
      </c>
      <c r="B13" t="s">
        <v>14</v>
      </c>
      <c r="C13" t="s">
        <v>17</v>
      </c>
    </row>
    <row r="14" spans="1:3" x14ac:dyDescent="0.25">
      <c r="A14" t="s">
        <v>18</v>
      </c>
      <c r="B14" t="s">
        <v>14</v>
      </c>
      <c r="C14" t="s">
        <v>19</v>
      </c>
    </row>
    <row r="15" spans="1:3" x14ac:dyDescent="0.25">
      <c r="B15" t="s">
        <v>20</v>
      </c>
      <c r="C15" s="2">
        <f>10%+30%+25%</f>
        <v>0.65</v>
      </c>
    </row>
    <row r="17" spans="1:2" x14ac:dyDescent="0.25">
      <c r="A17" t="s">
        <v>21</v>
      </c>
      <c r="B17" s="2">
        <f>1-(10%+30%+25%)</f>
        <v>0.35</v>
      </c>
    </row>
    <row r="18" spans="1:2" x14ac:dyDescent="0.25">
      <c r="A18" t="s">
        <v>22</v>
      </c>
      <c r="B18" s="1">
        <v>10000</v>
      </c>
    </row>
    <row r="19" spans="1:2" x14ac:dyDescent="0.25">
      <c r="A19" t="s">
        <v>23</v>
      </c>
      <c r="B19" s="1">
        <f>B18/(B17)</f>
        <v>28571.428571428572</v>
      </c>
    </row>
    <row r="21" spans="1:2" x14ac:dyDescent="0.25">
      <c r="A21" t="s">
        <v>21</v>
      </c>
      <c r="B21" s="1">
        <v>10000</v>
      </c>
    </row>
    <row r="22" spans="1:2" x14ac:dyDescent="0.25">
      <c r="A22" t="s">
        <v>24</v>
      </c>
      <c r="B22" s="1">
        <f>C10</f>
        <v>5490</v>
      </c>
    </row>
    <row r="23" spans="1:2" x14ac:dyDescent="0.25">
      <c r="A23" t="s">
        <v>25</v>
      </c>
      <c r="B23" s="1">
        <f>B21-B22</f>
        <v>4510</v>
      </c>
    </row>
    <row r="25" spans="1:2" x14ac:dyDescent="0.25">
      <c r="A25" t="s">
        <v>26</v>
      </c>
      <c r="B25" s="1">
        <f>B19</f>
        <v>28571.428571428572</v>
      </c>
    </row>
    <row r="26" spans="1:2" x14ac:dyDescent="0.25">
      <c r="A26" t="s">
        <v>27</v>
      </c>
      <c r="B26" s="1">
        <v>15686</v>
      </c>
    </row>
    <row r="27" spans="1:2" x14ac:dyDescent="0.25">
      <c r="A27" t="s">
        <v>28</v>
      </c>
      <c r="B27" s="1">
        <f>B25-B26</f>
        <v>12885.428571428572</v>
      </c>
    </row>
  </sheetData>
  <printOptions headings="1" gridLine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26" workbookViewId="0">
      <selection activeCell="A51" sqref="A51"/>
    </sheetView>
  </sheetViews>
  <sheetFormatPr defaultRowHeight="15" x14ac:dyDescent="0.25"/>
  <cols>
    <col min="1" max="1" width="27.42578125" customWidth="1"/>
    <col min="2" max="2" width="27.5703125" customWidth="1"/>
    <col min="3" max="3" width="27.42578125" customWidth="1"/>
    <col min="4" max="4" width="18.28515625" customWidth="1"/>
  </cols>
  <sheetData>
    <row r="1" spans="1:3" x14ac:dyDescent="0.25">
      <c r="A1" t="s">
        <v>31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t="s">
        <v>3</v>
      </c>
      <c r="B3" t="s">
        <v>4</v>
      </c>
      <c r="C3" s="1">
        <v>3000</v>
      </c>
    </row>
    <row r="4" spans="1:3" x14ac:dyDescent="0.25">
      <c r="A4" t="s">
        <v>5</v>
      </c>
      <c r="B4" t="s">
        <v>4</v>
      </c>
      <c r="C4" s="1">
        <v>375</v>
      </c>
    </row>
    <row r="5" spans="1:3" x14ac:dyDescent="0.25">
      <c r="A5" t="s">
        <v>6</v>
      </c>
      <c r="B5" t="s">
        <v>4</v>
      </c>
      <c r="C5" s="1">
        <v>575</v>
      </c>
    </row>
    <row r="6" spans="1:3" x14ac:dyDescent="0.25">
      <c r="A6" t="s">
        <v>7</v>
      </c>
      <c r="B6" t="s">
        <v>4</v>
      </c>
      <c r="C6" s="1">
        <v>190</v>
      </c>
    </row>
    <row r="7" spans="1:3" x14ac:dyDescent="0.25">
      <c r="A7" t="s">
        <v>8</v>
      </c>
      <c r="B7" t="s">
        <v>4</v>
      </c>
      <c r="C7" s="1">
        <v>1000</v>
      </c>
    </row>
    <row r="8" spans="1:3" x14ac:dyDescent="0.25">
      <c r="A8" t="s">
        <v>9</v>
      </c>
      <c r="B8" t="s">
        <v>4</v>
      </c>
      <c r="C8" s="1">
        <v>100</v>
      </c>
    </row>
    <row r="9" spans="1:3" x14ac:dyDescent="0.25">
      <c r="A9" t="s">
        <v>10</v>
      </c>
      <c r="B9" t="s">
        <v>4</v>
      </c>
      <c r="C9" s="1">
        <v>175</v>
      </c>
    </row>
    <row r="10" spans="1:3" x14ac:dyDescent="0.25">
      <c r="A10" t="s">
        <v>11</v>
      </c>
      <c r="B10" t="s">
        <v>4</v>
      </c>
      <c r="C10" s="1">
        <v>75</v>
      </c>
    </row>
    <row r="11" spans="1:3" x14ac:dyDescent="0.25">
      <c r="A11" t="s">
        <v>13</v>
      </c>
      <c r="B11" t="s">
        <v>14</v>
      </c>
      <c r="C11" t="s">
        <v>29</v>
      </c>
    </row>
    <row r="12" spans="1:3" x14ac:dyDescent="0.25">
      <c r="A12" t="s">
        <v>16</v>
      </c>
      <c r="B12" t="s">
        <v>14</v>
      </c>
      <c r="C12" t="s">
        <v>30</v>
      </c>
    </row>
    <row r="13" spans="1:3" x14ac:dyDescent="0.25">
      <c r="A13" t="s">
        <v>18</v>
      </c>
      <c r="B13" t="s">
        <v>14</v>
      </c>
      <c r="C13" t="s">
        <v>32</v>
      </c>
    </row>
    <row r="15" spans="1:3" x14ac:dyDescent="0.25">
      <c r="A15" t="s">
        <v>33</v>
      </c>
    </row>
    <row r="17" spans="1:3" x14ac:dyDescent="0.25">
      <c r="A17" t="s">
        <v>0</v>
      </c>
      <c r="B17" t="s">
        <v>1</v>
      </c>
      <c r="C17" t="s">
        <v>2</v>
      </c>
    </row>
    <row r="18" spans="1:3" x14ac:dyDescent="0.25">
      <c r="A18" t="s">
        <v>3</v>
      </c>
      <c r="B18" t="s">
        <v>4</v>
      </c>
      <c r="C18" s="1">
        <v>3000</v>
      </c>
    </row>
    <row r="19" spans="1:3" x14ac:dyDescent="0.25">
      <c r="A19" t="s">
        <v>5</v>
      </c>
      <c r="B19" t="s">
        <v>4</v>
      </c>
      <c r="C19" s="1">
        <v>375</v>
      </c>
    </row>
    <row r="20" spans="1:3" x14ac:dyDescent="0.25">
      <c r="A20" t="s">
        <v>6</v>
      </c>
      <c r="B20" t="s">
        <v>4</v>
      </c>
      <c r="C20" s="1">
        <v>575</v>
      </c>
    </row>
    <row r="21" spans="1:3" x14ac:dyDescent="0.25">
      <c r="A21" t="s">
        <v>7</v>
      </c>
      <c r="B21" t="s">
        <v>4</v>
      </c>
      <c r="C21" s="1">
        <v>190</v>
      </c>
    </row>
    <row r="22" spans="1:3" x14ac:dyDescent="0.25">
      <c r="A22" t="s">
        <v>8</v>
      </c>
      <c r="B22" t="s">
        <v>4</v>
      </c>
      <c r="C22" s="1">
        <v>1000</v>
      </c>
    </row>
    <row r="23" spans="1:3" x14ac:dyDescent="0.25">
      <c r="A23" t="s">
        <v>9</v>
      </c>
      <c r="B23" t="s">
        <v>4</v>
      </c>
      <c r="C23" s="1">
        <v>100</v>
      </c>
    </row>
    <row r="24" spans="1:3" x14ac:dyDescent="0.25">
      <c r="A24" t="s">
        <v>10</v>
      </c>
      <c r="B24" t="s">
        <v>4</v>
      </c>
      <c r="C24" s="1">
        <v>175</v>
      </c>
    </row>
    <row r="25" spans="1:3" x14ac:dyDescent="0.25">
      <c r="A25" t="s">
        <v>11</v>
      </c>
      <c r="B25" t="s">
        <v>4</v>
      </c>
      <c r="C25" s="1">
        <v>75</v>
      </c>
    </row>
    <row r="26" spans="1:3" x14ac:dyDescent="0.25">
      <c r="B26" t="s">
        <v>12</v>
      </c>
      <c r="C26" s="1">
        <v>5490</v>
      </c>
    </row>
    <row r="28" spans="1:3" x14ac:dyDescent="0.25">
      <c r="A28" t="s">
        <v>13</v>
      </c>
      <c r="B28" t="s">
        <v>14</v>
      </c>
      <c r="C28" t="s">
        <v>15</v>
      </c>
    </row>
    <row r="29" spans="1:3" x14ac:dyDescent="0.25">
      <c r="A29" t="s">
        <v>16</v>
      </c>
      <c r="B29" t="s">
        <v>14</v>
      </c>
      <c r="C29" t="s">
        <v>17</v>
      </c>
    </row>
    <row r="30" spans="1:3" x14ac:dyDescent="0.25">
      <c r="A30" t="s">
        <v>18</v>
      </c>
      <c r="B30" t="s">
        <v>14</v>
      </c>
      <c r="C30" t="s">
        <v>19</v>
      </c>
    </row>
    <row r="31" spans="1:3" x14ac:dyDescent="0.25">
      <c r="B31" t="s">
        <v>34</v>
      </c>
      <c r="C31" t="s">
        <v>35</v>
      </c>
    </row>
    <row r="33" spans="1:3" x14ac:dyDescent="0.25">
      <c r="A33" t="s">
        <v>12</v>
      </c>
      <c r="B33" s="1">
        <v>5490</v>
      </c>
    </row>
    <row r="34" spans="1:3" x14ac:dyDescent="0.25">
      <c r="A34" t="s">
        <v>21</v>
      </c>
      <c r="B34" t="s">
        <v>36</v>
      </c>
    </row>
    <row r="35" spans="1:3" x14ac:dyDescent="0.25">
      <c r="A35" t="s">
        <v>37</v>
      </c>
      <c r="B35" t="s">
        <v>38</v>
      </c>
    </row>
    <row r="36" spans="1:3" x14ac:dyDescent="0.25">
      <c r="B36" t="s">
        <v>34</v>
      </c>
      <c r="C36" t="s">
        <v>35</v>
      </c>
    </row>
    <row r="37" spans="1:3" x14ac:dyDescent="0.25">
      <c r="A37" t="s">
        <v>39</v>
      </c>
    </row>
    <row r="38" spans="1:3" x14ac:dyDescent="0.25">
      <c r="A38" t="s">
        <v>21</v>
      </c>
      <c r="B38" s="2">
        <v>0.35</v>
      </c>
    </row>
    <row r="39" spans="1:3" x14ac:dyDescent="0.25">
      <c r="A39" t="s">
        <v>22</v>
      </c>
      <c r="B39" s="1">
        <v>10000</v>
      </c>
    </row>
    <row r="40" spans="1:3" x14ac:dyDescent="0.25">
      <c r="A40" t="s">
        <v>23</v>
      </c>
      <c r="B40" t="s">
        <v>40</v>
      </c>
    </row>
    <row r="42" spans="1:3" x14ac:dyDescent="0.25">
      <c r="A42" t="s">
        <v>41</v>
      </c>
    </row>
    <row r="43" spans="1:3" x14ac:dyDescent="0.25">
      <c r="A43" t="s">
        <v>21</v>
      </c>
      <c r="B43" s="1">
        <v>10000</v>
      </c>
    </row>
    <row r="44" spans="1:3" x14ac:dyDescent="0.25">
      <c r="A44" t="s">
        <v>24</v>
      </c>
      <c r="B44" s="1">
        <v>5490</v>
      </c>
    </row>
    <row r="45" spans="1:3" x14ac:dyDescent="0.25">
      <c r="A45" t="s">
        <v>25</v>
      </c>
      <c r="B45" t="s">
        <v>42</v>
      </c>
    </row>
    <row r="47" spans="1:3" x14ac:dyDescent="0.25">
      <c r="A47" t="s">
        <v>43</v>
      </c>
    </row>
    <row r="48" spans="1:3" x14ac:dyDescent="0.25">
      <c r="A48" t="s">
        <v>26</v>
      </c>
      <c r="B48" s="1">
        <v>28571</v>
      </c>
    </row>
    <row r="49" spans="1:2" x14ac:dyDescent="0.25">
      <c r="A49" t="s">
        <v>27</v>
      </c>
      <c r="B49" s="1">
        <v>15686</v>
      </c>
    </row>
    <row r="50" spans="1:2" x14ac:dyDescent="0.25">
      <c r="A50" t="s">
        <v>28</v>
      </c>
      <c r="B50" t="s">
        <v>44</v>
      </c>
    </row>
  </sheetData>
  <printOptions headings="1"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AFC 1</vt:lpstr>
      <vt:lpstr>AFC SHEET 2</vt:lpstr>
      <vt:lpstr>AFC 1 Explainations 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Sabrina</cp:lastModifiedBy>
  <cp:lastPrinted>2014-12-06T03:45:28Z</cp:lastPrinted>
  <dcterms:created xsi:type="dcterms:W3CDTF">2014-12-06T02:17:50Z</dcterms:created>
  <dcterms:modified xsi:type="dcterms:W3CDTF">2014-12-06T03:48:09Z</dcterms:modified>
</cp:coreProperties>
</file>