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35" yWindow="-45" windowWidth="16980" windowHeight="8100"/>
  </bookViews>
  <sheets>
    <sheet name="Model" sheetId="1" r:id="rId1"/>
  </sheets>
  <definedNames>
    <definedName name="_xlnm.Print_Area" localSheetId="0">Model!$A$1:$J$365</definedName>
  </definedNames>
  <calcPr calcId="144525"/>
</workbook>
</file>

<file path=xl/calcChain.xml><?xml version="1.0" encoding="utf-8"?>
<calcChain xmlns="http://schemas.openxmlformats.org/spreadsheetml/2006/main">
  <c r="C202" i="1" l="1"/>
  <c r="D202" i="1"/>
  <c r="D310" i="1"/>
  <c r="B254" i="1"/>
  <c r="C254" i="1"/>
  <c r="D254" i="1" s="1"/>
  <c r="B204" i="1"/>
  <c r="D311" i="1"/>
  <c r="B313" i="1" s="1"/>
  <c r="H261" i="1"/>
  <c r="E252" i="1"/>
  <c r="B252" i="1"/>
  <c r="F273" i="1"/>
  <c r="F274" i="1"/>
  <c r="B298" i="1"/>
  <c r="B297" i="1"/>
  <c r="B121" i="1"/>
  <c r="B99" i="1"/>
  <c r="B147" i="1" s="1"/>
  <c r="C99" i="1"/>
  <c r="D99" i="1" s="1"/>
  <c r="A102" i="1" s="1"/>
  <c r="D147" i="1"/>
  <c r="G111" i="1"/>
  <c r="G110" i="1"/>
  <c r="C113" i="1" s="1"/>
  <c r="B128" i="1"/>
  <c r="A100" i="1"/>
  <c r="E202" i="1"/>
  <c r="B202" i="1"/>
  <c r="C204" i="1" s="1"/>
  <c r="H211" i="1"/>
  <c r="B159" i="1"/>
  <c r="B300" i="1"/>
  <c r="B276" i="1"/>
  <c r="B280" i="1" s="1"/>
  <c r="B278" i="1" s="1"/>
  <c r="B282" i="1" s="1"/>
  <c r="A257" i="1"/>
  <c r="E254" i="1" l="1"/>
  <c r="A258" i="1"/>
  <c r="A101" i="1"/>
  <c r="B120" i="1"/>
  <c r="B123" i="1" s="1"/>
  <c r="C318" i="1"/>
  <c r="G318" i="1"/>
  <c r="D204" i="1"/>
  <c r="A207" i="1"/>
  <c r="B148" i="1"/>
  <c r="B129" i="1"/>
  <c r="B131" i="1" s="1"/>
  <c r="E129" i="1"/>
  <c r="E128" i="1"/>
  <c r="E131" i="1" s="1"/>
  <c r="B150" i="1"/>
  <c r="A259" i="1" l="1"/>
  <c r="F254" i="1"/>
  <c r="A208" i="1"/>
  <c r="E204" i="1"/>
  <c r="B137" i="1"/>
  <c r="E260" i="1" l="1"/>
  <c r="A261" i="1" s="1"/>
  <c r="A262" i="1" s="1"/>
  <c r="H259" i="1"/>
  <c r="F204" i="1"/>
  <c r="A209" i="1"/>
  <c r="H209" i="1" l="1"/>
  <c r="E210" i="1" s="1"/>
  <c r="A211" i="1" s="1"/>
  <c r="E238" i="1" s="1"/>
  <c r="A212" i="1" l="1"/>
  <c r="E239" i="1" s="1"/>
  <c r="E240" i="1" s="1"/>
  <c r="F216" i="1"/>
  <c r="B216" i="1" l="1"/>
  <c r="B218" i="1" s="1"/>
  <c r="B220" i="1" s="1"/>
  <c r="F218" i="1"/>
  <c r="F220" i="1" s="1"/>
</calcChain>
</file>

<file path=xl/comments1.xml><?xml version="1.0" encoding="utf-8"?>
<comments xmlns="http://schemas.openxmlformats.org/spreadsheetml/2006/main">
  <authors>
    <author>Bart Kreps</author>
  </authors>
  <commentList>
    <comment ref="E131" authorId="0">
      <text>
        <r>
          <rPr>
            <b/>
            <sz val="8"/>
            <color indexed="81"/>
            <rFont val="Tahoma"/>
            <family val="2"/>
          </rPr>
          <t>For a constant growth stock, the capital gains yield equals the growth rate.</t>
        </r>
        <r>
          <rPr>
            <sz val="10"/>
            <color indexed="81"/>
            <rFont val="Tahoma"/>
            <family val="2"/>
          </rPr>
          <t xml:space="preserve">
</t>
        </r>
      </text>
    </comment>
    <comment ref="A206" authorId="0">
      <text>
        <r>
          <rPr>
            <b/>
            <sz val="10"/>
            <color indexed="8"/>
            <rFont val="Tahoma"/>
            <family val="2"/>
          </rPr>
          <t xml:space="preserve">Discount all cash flows back using Ks = 13%
</t>
        </r>
      </text>
    </comment>
    <comment ref="A256" authorId="0">
      <text>
        <r>
          <rPr>
            <b/>
            <sz val="10"/>
            <color indexed="8"/>
            <rFont val="Tahoma"/>
            <family val="2"/>
          </rPr>
          <t xml:space="preserve">Discount all cash flows back using Ks = 13%
</t>
        </r>
      </text>
    </comment>
  </commentList>
</comments>
</file>

<file path=xl/sharedStrings.xml><?xml version="1.0" encoding="utf-8"?>
<sst xmlns="http://schemas.openxmlformats.org/spreadsheetml/2006/main" count="226" uniqueCount="156">
  <si>
    <t>This condition holds true, where N is the terminal date.  The terminal value can be described as the expected value of the firm in the time period corresponding to the horizon date.</t>
  </si>
  <si>
    <t>For most stocks, the percentage of the current price that is due to long-term cash flows is over 80%.</t>
  </si>
  <si>
    <t>Securities are normally in equilibrium and are "fairly priced."  One cannot "beat the market" except through luck or good inside information.</t>
  </si>
  <si>
    <t>States that one cannot profit by looking at past trends.  A recent decline is no reason to think stocks will go up or down in the future.</t>
  </si>
  <si>
    <t>All publicly available information is reflected in stock prices.  It does not pay to pore over annual reports looking for undervalued stocks.</t>
  </si>
  <si>
    <t>=</t>
  </si>
  <si>
    <t>+</t>
  </si>
  <si>
    <t>.  .  .  .</t>
  </si>
  <si>
    <t>g</t>
  </si>
  <si>
    <t>P  =</t>
  </si>
  <si>
    <t>Year</t>
  </si>
  <si>
    <t>Dividend</t>
  </si>
  <si>
    <t>PV of dividends</t>
  </si>
  <si>
    <t>VALUING STOCKS WITH NON-CONSTANT GROWTH</t>
  </si>
  <si>
    <t>VALUING STOCKS WITH A CONSTANT GROWTH RATE</t>
  </si>
  <si>
    <t>THE DISCOUNTED DIVIDEND APPROACH</t>
  </si>
  <si>
    <t>Here is the basic dividend valuation equation:</t>
  </si>
  <si>
    <t>EXAMPLE: CONSTANT GROWTH</t>
  </si>
  <si>
    <t>EXAMPLE: PREFERRED STOCK (I.E., STOCK WITH ZERO GROWTH)</t>
  </si>
  <si>
    <t>Managers often claim that stock prices are "short-term" in nature in the sense that they reflect what is happening in the short-term and ignore the long-term.  We can use the results for the non-constant model to test this claim.</t>
  </si>
  <si>
    <t>Current price:</t>
  </si>
  <si>
    <t>Stock price due to long-term cash flows
 (PV of terminal value):</t>
  </si>
  <si>
    <t>DO STOCK PRICES REFLECT LONG-TERM OR SHORT-TERM CASH FLOWS?</t>
  </si>
  <si>
    <t>÷</t>
  </si>
  <si>
    <t>g =</t>
  </si>
  <si>
    <t>Situation</t>
  </si>
  <si>
    <t>Features of Common Stock</t>
  </si>
  <si>
    <t>Classified Stock</t>
  </si>
  <si>
    <t>Dividend Yield =</t>
  </si>
  <si>
    <t>Total Yield =</t>
  </si>
  <si>
    <t>Dividend Yield</t>
  </si>
  <si>
    <t xml:space="preserve">        +</t>
  </si>
  <si>
    <t>Rearrange to rate of return formula</t>
  </si>
  <si>
    <t xml:space="preserve"> +</t>
  </si>
  <si>
    <t>The dividend stream would be a perpetuity.</t>
  </si>
  <si>
    <t>PMT</t>
  </si>
  <si>
    <t>Market Equilibrium</t>
  </si>
  <si>
    <t>Achieving equilibrium</t>
  </si>
  <si>
    <t>&gt;</t>
  </si>
  <si>
    <t>Efficient Market Hypothesis</t>
  </si>
  <si>
    <t>Weak form EMH</t>
  </si>
  <si>
    <t>Semistrong form EMH</t>
  </si>
  <si>
    <t>Strong form EHM</t>
  </si>
  <si>
    <t xml:space="preserve">All information, including inside information, is reflected in stock prices.  </t>
  </si>
  <si>
    <t>Preferred Stock</t>
  </si>
  <si>
    <t>Vps =</t>
  </si>
  <si>
    <t>Dividend =</t>
  </si>
  <si>
    <t xml:space="preserve">P </t>
  </si>
  <si>
    <t>Continue to Infinty</t>
  </si>
  <si>
    <t>Etc.</t>
  </si>
  <si>
    <t>??</t>
  </si>
  <si>
    <t>Constant Growth Model:</t>
  </si>
  <si>
    <t>Total Return =</t>
  </si>
  <si>
    <t>r</t>
  </si>
  <si>
    <t>a.  Describe briefly the legal rights and privileges of common stockholders.</t>
  </si>
  <si>
    <t>The value of any financial asset is equal to the present value of future cash flows provided by the asset. When an investor buys a share of stock, he or she typically expects to receive cash in the form of dividends and then, eventually, to sell the stock and to receive cash from the sale.  Moreover, the price any investor receives is dependent upon the dividends the next investor expects to earn, and so on for different generations of investors.  Thus, the stock's value ultimately depends on the cash dividends the company is expected to provide and the discount rate used to find the present value of those dividends.</t>
  </si>
  <si>
    <t>The dividend stream theoretically extends on out forever, i.e., n = infinity.  Obviously, it would not be feasible to deal with an infinite stream of dividends, but fortunately, an equation has been developed that can be used to find the PV of the dividend stream, provided it is growing at a constant rate.</t>
  </si>
  <si>
    <t>b.  (1.) Write out a formula that can be used to value any stock, regardless of its dividend pattern.</t>
  </si>
  <si>
    <t>7% + 1.2(5%) = 13%</t>
  </si>
  <si>
    <t xml:space="preserve">   (1.) What is the firm’s expected dividend stream over the next 3 years?</t>
  </si>
  <si>
    <t xml:space="preserve">   (2.) What is the firm’s current stock price?</t>
  </si>
  <si>
    <t xml:space="preserve">   (3.) What is the stock's expected value 1 year from now?</t>
  </si>
  <si>
    <t xml:space="preserve">   (4.) What are the expected dividend yield, the capital gains yield, and the total return during the first year?</t>
  </si>
  <si>
    <t>f.  What would the stock price be if its dividends were expected to have zero growth?</t>
  </si>
  <si>
    <t>Price</t>
  </si>
  <si>
    <t xml:space="preserve">Resulting </t>
  </si>
  <si>
    <t>% growth</t>
  </si>
  <si>
    <t>To illustrate the common stock valuation process, Strother and Tibbs have asked you to analyze the Temp Force Company, an employment agency that supplies word processor operators and computer programmers to businesses with temporarily heavy workloads.  You are to answer the following questions.</t>
  </si>
  <si>
    <t>n.  What does market equilibrium mean?</t>
  </si>
  <si>
    <t>o.  If equilibrium does not exist, how will it be established?</t>
  </si>
  <si>
    <t>p.  What is the Efficient Markets Hypothesis, what are its three forms, and what are its implications?</t>
  </si>
  <si>
    <t xml:space="preserve">Sam Strother and Shawna Tibbs are senior vice presidents of Mutual of Seattle.  They are co-directors of the company's pension fund management division, with Strother having responsibility for fixed income securities (primarily bonds) and Tibbs responsible for equity investments.  A major new client, the Northwestern Municipal Alliance, has requested that Mutual of Seattle present an investment seminar to the mayors of the cities in the association, and Strother and Tibbs, who will make the actual presentation, have asked you to help them.  </t>
  </si>
  <si>
    <t>Classified Stock carries special provisions.  For example, shares could be classified as founders' shares which come with voting rights but dividend restrictions.</t>
  </si>
  <si>
    <t xml:space="preserve">    (2.) What is a constant growth stock?  How are constant growth stocks valued?</t>
  </si>
  <si>
    <t>In this equation, the long-run growth rate (g) can be approximated by multiplying the firm's return on assets by the retention ratio.  Generally speaking, the long-run growth rate of a firm is likely to fall between 5% and 8% a year.</t>
  </si>
  <si>
    <t>c.  Assume that Temp Force has a beta coefficient of 1.2, that the risk-free rate (the yield on T-bonds) is 7.0%, and that the market risk premium is 5%.  What is the required rate of return on the firm’s stock?</t>
  </si>
  <si>
    <t>1. Common Stock represents ownership.  2. Ownership implies control.  3. Stockholders elect directors.  4. Directors hire management who attempt to maximize stock price.</t>
  </si>
  <si>
    <t>Naturally, trying to estimate an infinite series of dividends and interest rates forever would be a tremendously difficult task.  Now, we are charged with the purpose of finding a valuation model that is easier to predict and construct.  That simplification comes in the form of valuing stocks on the premise that they have a constant growth rate.</t>
  </si>
  <si>
    <t>In this stock valuation model, we first assume that the dividend and stock will grow forever at a constant growth rate.  Naturally, assuming a constant growth rate for the rest of eternity is a rather bold statement.  However, considering the implications of imperfect information, information asymmetry, and general uncertainty, perhaps our assumption of constant growth is reasonable.  It is reasonable to guess that a given firm will experience ups and downs throughout its life.  By assuming constant growth, we are trying to find the average of the good times and the bad times, and we assume that we will see both scenarios over the firm's life.  In addition to assuming a constant growth rate, we will be estimating a long-term required return for the stock.  By assuming these variables are constant, our price equation for common stock simplifies to the following expression:</t>
  </si>
  <si>
    <t>Stock Price 1 year from now:</t>
  </si>
  <si>
    <t>CG
 Yield</t>
  </si>
  <si>
    <t>CG Yield =</t>
  </si>
  <si>
    <t>e.  Now assume that the stock is currently selling at $30.29.  What is its expected rate of return?</t>
  </si>
  <si>
    <t>For many companies, it is unreasonable to assume that it grows at a constant growth rate.  Hence, valuation for these companies proves a little more complicated.  The valuation process, in this case, requires us to estimate the short-run non-constant growth rate and predict future dividends.  Then, we must estimate a constant long-term growth rate at which the firm is expected to grow.  Generally, we assume that after a certain point of time, all firms begin to grow at a rather constant rate.  Of course, the difficulty in this framework is estimating the short-term growth rate, how long the short-term growth will hold, and the long-term growth rate.</t>
  </si>
  <si>
    <t>Specifically, we will predict as many future dividends as we can and discount them back to the present.  Then we will treat all dividends to be received after the convention of constant growth rate with the Gordon constant growth model described above.  The point in time when the dividend begins to grow at a constant rate is called the horizon date.  When we calculate the constant growth dividends, we solve for a terminal value (or a continuing value) as of the horizon date.  The terminal value can be summarized as:</t>
  </si>
  <si>
    <t>h.  Is the stock price based more on long-term or short-term expectations?  Answer this by finding the percentage of Temp Force's current stock price based on dividends expected more than 3 years in the future.</t>
  </si>
  <si>
    <t>Percentage of current price
 that is  due to long-term cash flows 
(PV of terminal value / Current price):</t>
  </si>
  <si>
    <t>i.  Suppose Temp Force is expected to experience zero growth during the first 3 years and then to resume its steady-state growth of 6% in the fourth year.  What is the stock's value now?  What is its expected dividend yield and its capital gains yield in Year 1?  In Year 4?</t>
  </si>
  <si>
    <t>j.  Finally, assume that Temp Force’s earnings and dividends are expected to decline by a constant 6% per year forever, that is, g = -6%.  Why would anyone be willing to buy such a stock, and at what price should it sell?  What would be the dividend yield and capital gains yield in each year?</t>
  </si>
  <si>
    <t>CG  Yield =</t>
  </si>
  <si>
    <t>l.  Temp Force recently issued preferred stock that pays an annual dividend of $5 at a price of $50 per share.  What is the expected return to an investor who buys this preferred stock?</t>
  </si>
  <si>
    <t>rate</t>
  </si>
  <si>
    <t>g = 5%</t>
  </si>
  <si>
    <t xml:space="preserve">In equilibrium, stock prices are stable.  There is no general tendency for people to buy or sell.  The expected price must equal the actual price.  In other words, the intrinsic value must be the same as the price.  In equilibrium, expected returns must equal required returns.  </t>
  </si>
  <si>
    <t>If the price is lower than the intrinsic value, then the stock is a bargain.  Buy orders will exceed sell orders and the price will be bid up.</t>
  </si>
  <si>
    <t>q.  Assume that all the growth rates used in the preceding answers were averages of the growth rates published by well known and respected security analysts.  This being the case, would you say that your results are based on a purely rational analysis?  If not, what factors might have led to "irrational results?"</t>
  </si>
  <si>
    <t xml:space="preserve">No, not entirely.  We may factor in recent events too much when predicting future events.  When the market is performing better than average, some may tend to think it will continue to perform better than average.  In addition, other investors may follow.  </t>
  </si>
  <si>
    <t>=  Horizon value  =</t>
  </si>
  <si>
    <t>Expected Dividend and CG Yields at t = 0</t>
  </si>
  <si>
    <t>Expected Dividend and CG Yields at t = 3</t>
  </si>
  <si>
    <t xml:space="preserve">The horizon value, or price at Year 3, reflects the value of all dividends from Year 4 and beyond, discounted back to Year 3.  Therefore, the PV of the terminal value is the present value of all dividends that will be paid in Year 4 and beyond.   This PV represents the part of the current stock price that is due to long-term cash flows. </t>
  </si>
  <si>
    <t>Long-run g; for all years after Year 3.</t>
  </si>
  <si>
    <t>Ch05 Mini Case Model</t>
  </si>
  <si>
    <t>g.  Now assume that Temp Force’s dividend is expected to experience nonconstant growth of 30% from Year 0 to Year 1, 25% from Year 1 to Year 2, and 15% from Year 2 to Year 3. After Year 3, dividends will grow at a constant rate of 6%. What is the stock’s intrinsic value under these conditions? What are the expected dividend yield and capital gains yield during the first year? What are the expected dividend yield and capital gains yield during the fourth year (from Year 3 to Year 4)?</t>
  </si>
  <si>
    <r>
      <t>P</t>
    </r>
    <r>
      <rPr>
        <b/>
        <vertAlign val="subscript"/>
        <sz val="10"/>
        <color indexed="12"/>
        <rFont val="Arial"/>
        <family val="2"/>
      </rPr>
      <t xml:space="preserve">0  </t>
    </r>
    <r>
      <rPr>
        <b/>
        <sz val="10"/>
        <color indexed="12"/>
        <rFont val="Arial"/>
        <family val="2"/>
      </rPr>
      <t>=</t>
    </r>
  </si>
  <si>
    <r>
      <t>D</t>
    </r>
    <r>
      <rPr>
        <b/>
        <vertAlign val="subscript"/>
        <sz val="10"/>
        <color indexed="12"/>
        <rFont val="Arial"/>
        <family val="2"/>
      </rPr>
      <t>1</t>
    </r>
  </si>
  <si>
    <r>
      <t>D</t>
    </r>
    <r>
      <rPr>
        <b/>
        <vertAlign val="subscript"/>
        <sz val="10"/>
        <color indexed="12"/>
        <rFont val="Arial"/>
        <family val="2"/>
      </rPr>
      <t>2</t>
    </r>
  </si>
  <si>
    <r>
      <t>D</t>
    </r>
    <r>
      <rPr>
        <b/>
        <vertAlign val="subscript"/>
        <sz val="10"/>
        <color indexed="12"/>
        <rFont val="Arial"/>
        <family val="2"/>
      </rPr>
      <t>N</t>
    </r>
  </si>
  <si>
    <r>
      <t>( 1 + r</t>
    </r>
    <r>
      <rPr>
        <b/>
        <vertAlign val="subscript"/>
        <sz val="10"/>
        <color indexed="12"/>
        <rFont val="Arial"/>
        <family val="2"/>
      </rPr>
      <t>s</t>
    </r>
    <r>
      <rPr>
        <b/>
        <sz val="10"/>
        <color indexed="12"/>
        <rFont val="Arial"/>
        <family val="2"/>
      </rPr>
      <t xml:space="preserve"> )</t>
    </r>
  </si>
  <si>
    <r>
      <t>( 1 + r</t>
    </r>
    <r>
      <rPr>
        <b/>
        <vertAlign val="subscript"/>
        <sz val="10"/>
        <color indexed="12"/>
        <rFont val="Arial"/>
        <family val="2"/>
      </rPr>
      <t>s</t>
    </r>
    <r>
      <rPr>
        <b/>
        <sz val="10"/>
        <color indexed="12"/>
        <rFont val="Arial"/>
        <family val="2"/>
      </rPr>
      <t xml:space="preserve"> )</t>
    </r>
    <r>
      <rPr>
        <b/>
        <vertAlign val="superscript"/>
        <sz val="10"/>
        <color indexed="12"/>
        <rFont val="Arial"/>
        <family val="2"/>
      </rPr>
      <t xml:space="preserve"> 2</t>
    </r>
  </si>
  <si>
    <r>
      <t>( 1 + r</t>
    </r>
    <r>
      <rPr>
        <b/>
        <vertAlign val="subscript"/>
        <sz val="10"/>
        <color indexed="12"/>
        <rFont val="Arial"/>
        <family val="2"/>
      </rPr>
      <t>s</t>
    </r>
    <r>
      <rPr>
        <b/>
        <sz val="10"/>
        <color indexed="12"/>
        <rFont val="Arial"/>
        <family val="2"/>
      </rPr>
      <t xml:space="preserve"> )</t>
    </r>
    <r>
      <rPr>
        <b/>
        <vertAlign val="superscript"/>
        <sz val="10"/>
        <color indexed="12"/>
        <rFont val="Arial"/>
        <family val="2"/>
      </rPr>
      <t xml:space="preserve"> N</t>
    </r>
  </si>
  <si>
    <r>
      <t>( r</t>
    </r>
    <r>
      <rPr>
        <b/>
        <vertAlign val="subscript"/>
        <sz val="10"/>
        <color indexed="12"/>
        <rFont val="Arial"/>
        <family val="2"/>
      </rPr>
      <t>s</t>
    </r>
    <r>
      <rPr>
        <b/>
        <sz val="10"/>
        <color indexed="12"/>
        <rFont val="Arial"/>
        <family val="2"/>
      </rPr>
      <t xml:space="preserve"> – g )</t>
    </r>
  </si>
  <si>
    <r>
      <t>CAPM = r</t>
    </r>
    <r>
      <rPr>
        <b/>
        <vertAlign val="subscript"/>
        <sz val="10"/>
        <rFont val="Arial"/>
        <family val="2"/>
      </rPr>
      <t>RF</t>
    </r>
    <r>
      <rPr>
        <b/>
        <sz val="10"/>
        <rFont val="Arial"/>
        <family val="2"/>
      </rPr>
      <t xml:space="preserve"> + b (r</t>
    </r>
    <r>
      <rPr>
        <b/>
        <vertAlign val="subscript"/>
        <sz val="10"/>
        <rFont val="Arial"/>
        <family val="2"/>
      </rPr>
      <t>RF</t>
    </r>
    <r>
      <rPr>
        <b/>
        <sz val="10"/>
        <rFont val="Arial"/>
        <family val="2"/>
      </rPr>
      <t xml:space="preserve"> – r</t>
    </r>
    <r>
      <rPr>
        <b/>
        <vertAlign val="subscript"/>
        <sz val="10"/>
        <rFont val="Arial"/>
        <family val="2"/>
      </rPr>
      <t>M</t>
    </r>
    <r>
      <rPr>
        <b/>
        <sz val="10"/>
        <rFont val="Arial"/>
        <family val="2"/>
      </rPr>
      <t>)</t>
    </r>
  </si>
  <si>
    <r>
      <t>d.  Assume that Temp Force is a constant growth company whose last dividend (D</t>
    </r>
    <r>
      <rPr>
        <b/>
        <vertAlign val="subscript"/>
        <sz val="10"/>
        <color indexed="18"/>
        <rFont val="Arial"/>
        <family val="2"/>
      </rPr>
      <t>0</t>
    </r>
    <r>
      <rPr>
        <b/>
        <sz val="10"/>
        <color indexed="18"/>
        <rFont val="Arial"/>
        <family val="2"/>
      </rPr>
      <t>, which was paid yesterday) was $2.00 and whose dividend is expected to grow indefinitely at a 6% rate.</t>
    </r>
  </si>
  <si>
    <r>
      <t xml:space="preserve">    D</t>
    </r>
    <r>
      <rPr>
        <b/>
        <vertAlign val="subscript"/>
        <sz val="10"/>
        <rFont val="Arial"/>
        <family val="2"/>
      </rPr>
      <t>0</t>
    </r>
    <r>
      <rPr>
        <b/>
        <sz val="10"/>
        <rFont val="Arial"/>
        <family val="2"/>
      </rPr>
      <t xml:space="preserve"> = 2.00</t>
    </r>
  </si>
  <si>
    <r>
      <t>D</t>
    </r>
    <r>
      <rPr>
        <b/>
        <vertAlign val="subscript"/>
        <sz val="10"/>
        <rFont val="Arial"/>
        <family val="2"/>
      </rPr>
      <t>0</t>
    </r>
    <r>
      <rPr>
        <b/>
        <sz val="10"/>
        <rFont val="Arial"/>
        <family val="2"/>
      </rPr>
      <t xml:space="preserve"> =</t>
    </r>
  </si>
  <si>
    <r>
      <t>r</t>
    </r>
    <r>
      <rPr>
        <b/>
        <vertAlign val="subscript"/>
        <sz val="10"/>
        <rFont val="Arial"/>
        <family val="2"/>
      </rPr>
      <t xml:space="preserve">s </t>
    </r>
    <r>
      <rPr>
        <b/>
        <sz val="10"/>
        <rFont val="Arial"/>
        <family val="2"/>
      </rPr>
      <t>=</t>
    </r>
  </si>
  <si>
    <r>
      <t>P</t>
    </r>
    <r>
      <rPr>
        <b/>
        <vertAlign val="subscript"/>
        <sz val="10"/>
        <rFont val="Arial"/>
        <family val="2"/>
      </rPr>
      <t xml:space="preserve">0  </t>
    </r>
    <r>
      <rPr>
        <b/>
        <sz val="10"/>
        <rFont val="Arial"/>
        <family val="2"/>
      </rPr>
      <t>=</t>
    </r>
  </si>
  <si>
    <r>
      <t>D</t>
    </r>
    <r>
      <rPr>
        <b/>
        <vertAlign val="subscript"/>
        <sz val="10"/>
        <rFont val="Arial"/>
        <family val="2"/>
      </rPr>
      <t>1</t>
    </r>
  </si>
  <si>
    <r>
      <t>D</t>
    </r>
    <r>
      <rPr>
        <b/>
        <vertAlign val="subscript"/>
        <sz val="10"/>
        <rFont val="Arial"/>
        <family val="2"/>
      </rPr>
      <t>0</t>
    </r>
    <r>
      <rPr>
        <b/>
        <sz val="10"/>
        <rFont val="Arial"/>
        <family val="2"/>
      </rPr>
      <t xml:space="preserve"> (1 + g)</t>
    </r>
  </si>
  <si>
    <r>
      <t>( r</t>
    </r>
    <r>
      <rPr>
        <b/>
        <vertAlign val="subscript"/>
        <sz val="10"/>
        <rFont val="Arial"/>
        <family val="2"/>
      </rPr>
      <t>s</t>
    </r>
    <r>
      <rPr>
        <b/>
        <sz val="10"/>
        <rFont val="Arial"/>
        <family val="2"/>
      </rPr>
      <t xml:space="preserve"> – g )</t>
    </r>
  </si>
  <si>
    <r>
      <t>P</t>
    </r>
    <r>
      <rPr>
        <b/>
        <vertAlign val="subscript"/>
        <sz val="10"/>
        <rFont val="Arial"/>
        <family val="2"/>
      </rPr>
      <t xml:space="preserve">0 </t>
    </r>
    <r>
      <rPr>
        <b/>
        <sz val="10"/>
        <rFont val="Arial"/>
        <family val="2"/>
      </rPr>
      <t>=</t>
    </r>
  </si>
  <si>
    <r>
      <t>P</t>
    </r>
    <r>
      <rPr>
        <b/>
        <vertAlign val="subscript"/>
        <sz val="10"/>
        <rFont val="Arial"/>
        <family val="2"/>
      </rPr>
      <t xml:space="preserve">1  </t>
    </r>
    <r>
      <rPr>
        <b/>
        <sz val="10"/>
        <rFont val="Arial"/>
        <family val="2"/>
      </rPr>
      <t>=</t>
    </r>
  </si>
  <si>
    <r>
      <t>D</t>
    </r>
    <r>
      <rPr>
        <b/>
        <vertAlign val="subscript"/>
        <sz val="10"/>
        <rFont val="Arial"/>
        <family val="2"/>
      </rPr>
      <t>2</t>
    </r>
  </si>
  <si>
    <r>
      <t>P</t>
    </r>
    <r>
      <rPr>
        <b/>
        <vertAlign val="subscript"/>
        <sz val="10"/>
        <rFont val="Arial"/>
        <family val="2"/>
      </rPr>
      <t>1</t>
    </r>
    <r>
      <rPr>
        <b/>
        <sz val="10"/>
        <rFont val="Arial"/>
        <family val="2"/>
      </rPr>
      <t xml:space="preserve"> =</t>
    </r>
  </si>
  <si>
    <r>
      <t>P</t>
    </r>
    <r>
      <rPr>
        <b/>
        <vertAlign val="subscript"/>
        <sz val="10"/>
        <rFont val="Arial"/>
        <family val="2"/>
      </rPr>
      <t>1 –</t>
    </r>
    <r>
      <rPr>
        <b/>
        <sz val="10"/>
        <rFont val="Arial"/>
        <family val="2"/>
      </rPr>
      <t xml:space="preserve"> P</t>
    </r>
    <r>
      <rPr>
        <b/>
        <vertAlign val="subscript"/>
        <sz val="10"/>
        <rFont val="Arial"/>
        <family val="2"/>
      </rPr>
      <t>0</t>
    </r>
  </si>
  <si>
    <r>
      <t>P</t>
    </r>
    <r>
      <rPr>
        <b/>
        <vertAlign val="subscript"/>
        <sz val="10"/>
        <rFont val="Arial"/>
        <family val="2"/>
      </rPr>
      <t>0</t>
    </r>
  </si>
  <si>
    <r>
      <t>r</t>
    </r>
    <r>
      <rPr>
        <b/>
        <vertAlign val="subscript"/>
        <sz val="10"/>
        <rFont val="Arial"/>
        <family val="2"/>
      </rPr>
      <t>s</t>
    </r>
    <r>
      <rPr>
        <b/>
        <sz val="10"/>
        <rFont val="Arial"/>
        <family val="2"/>
      </rPr>
      <t xml:space="preserve"> =</t>
    </r>
  </si>
  <si>
    <r>
      <t>TV</t>
    </r>
    <r>
      <rPr>
        <b/>
        <vertAlign val="subscript"/>
        <sz val="10"/>
        <color indexed="12"/>
        <rFont val="Arial"/>
        <family val="2"/>
      </rPr>
      <t>N</t>
    </r>
    <r>
      <rPr>
        <b/>
        <sz val="10"/>
        <color indexed="12"/>
        <rFont val="Arial"/>
        <family val="2"/>
      </rPr>
      <t xml:space="preserve">    =</t>
    </r>
  </si>
  <si>
    <r>
      <t>P</t>
    </r>
    <r>
      <rPr>
        <b/>
        <vertAlign val="subscript"/>
        <sz val="10"/>
        <color indexed="12"/>
        <rFont val="Arial"/>
        <family val="2"/>
      </rPr>
      <t xml:space="preserve">N    </t>
    </r>
    <r>
      <rPr>
        <b/>
        <sz val="10"/>
        <color indexed="12"/>
        <rFont val="Arial"/>
        <family val="2"/>
      </rPr>
      <t>=</t>
    </r>
  </si>
  <si>
    <r>
      <t>D</t>
    </r>
    <r>
      <rPr>
        <b/>
        <vertAlign val="subscript"/>
        <sz val="10"/>
        <color indexed="12"/>
        <rFont val="Arial"/>
        <family val="2"/>
      </rPr>
      <t>N + 1</t>
    </r>
  </si>
  <si>
    <r>
      <t>D</t>
    </r>
    <r>
      <rPr>
        <b/>
        <vertAlign val="subscript"/>
        <sz val="10"/>
        <color indexed="12"/>
        <rFont val="Arial"/>
        <family val="2"/>
      </rPr>
      <t xml:space="preserve">N  </t>
    </r>
    <r>
      <rPr>
        <b/>
        <sz val="10"/>
        <color indexed="12"/>
        <rFont val="Arial"/>
        <family val="2"/>
      </rPr>
      <t>(1 + g)</t>
    </r>
  </si>
  <si>
    <r>
      <t>D</t>
    </r>
    <r>
      <rPr>
        <b/>
        <vertAlign val="subscript"/>
        <sz val="10"/>
        <rFont val="Arial"/>
        <family val="2"/>
      </rPr>
      <t>0</t>
    </r>
  </si>
  <si>
    <r>
      <t>r</t>
    </r>
    <r>
      <rPr>
        <b/>
        <vertAlign val="subscript"/>
        <sz val="10"/>
        <rFont val="Arial"/>
        <family val="2"/>
      </rPr>
      <t>s</t>
    </r>
  </si>
  <si>
    <r>
      <t>g</t>
    </r>
    <r>
      <rPr>
        <b/>
        <vertAlign val="subscript"/>
        <sz val="10"/>
        <rFont val="Arial"/>
        <family val="2"/>
      </rPr>
      <t>0,1</t>
    </r>
  </si>
  <si>
    <r>
      <t>g</t>
    </r>
    <r>
      <rPr>
        <b/>
        <vertAlign val="subscript"/>
        <sz val="10"/>
        <rFont val="Arial"/>
        <family val="2"/>
      </rPr>
      <t>1,2</t>
    </r>
  </si>
  <si>
    <r>
      <t>g</t>
    </r>
    <r>
      <rPr>
        <b/>
        <vertAlign val="subscript"/>
        <sz val="10"/>
        <rFont val="Arial"/>
        <family val="2"/>
      </rPr>
      <t>2,3</t>
    </r>
  </si>
  <si>
    <r>
      <t>g</t>
    </r>
    <r>
      <rPr>
        <b/>
        <vertAlign val="subscript"/>
        <sz val="10"/>
        <rFont val="Arial"/>
        <family val="2"/>
      </rPr>
      <t>L</t>
    </r>
  </si>
  <si>
    <r>
      <t>= D</t>
    </r>
    <r>
      <rPr>
        <b/>
        <vertAlign val="subscript"/>
        <sz val="10"/>
        <rFont val="Arial"/>
        <family val="2"/>
      </rPr>
      <t>4</t>
    </r>
  </si>
  <si>
    <r>
      <t>P</t>
    </r>
    <r>
      <rPr>
        <b/>
        <vertAlign val="subscript"/>
        <sz val="10"/>
        <rFont val="Arial"/>
        <family val="2"/>
      </rPr>
      <t>3</t>
    </r>
    <r>
      <rPr>
        <b/>
        <sz val="10"/>
        <rFont val="Arial"/>
        <family val="2"/>
      </rPr>
      <t xml:space="preserve"> =</t>
    </r>
  </si>
  <si>
    <r>
      <t>= r – g</t>
    </r>
    <r>
      <rPr>
        <b/>
        <vertAlign val="subscript"/>
        <sz val="10"/>
        <rFont val="Arial"/>
        <family val="2"/>
      </rPr>
      <t>L</t>
    </r>
  </si>
  <si>
    <r>
      <t xml:space="preserve">  =  P</t>
    </r>
    <r>
      <rPr>
        <b/>
        <vertAlign val="subscript"/>
        <sz val="10"/>
        <color indexed="8"/>
        <rFont val="Arial"/>
        <family val="2"/>
      </rPr>
      <t>0</t>
    </r>
  </si>
  <si>
    <r>
      <t>g</t>
    </r>
    <r>
      <rPr>
        <b/>
        <vertAlign val="subscript"/>
        <sz val="10"/>
        <rFont val="Arial"/>
        <family val="2"/>
      </rPr>
      <t>1-3</t>
    </r>
  </si>
  <si>
    <r>
      <t>g</t>
    </r>
    <r>
      <rPr>
        <b/>
        <vertAlign val="subscript"/>
        <sz val="10"/>
        <rFont val="Arial"/>
        <family val="2"/>
      </rPr>
      <t>4</t>
    </r>
  </si>
  <si>
    <r>
      <t>= r</t>
    </r>
    <r>
      <rPr>
        <b/>
        <vertAlign val="subscript"/>
        <sz val="10"/>
        <rFont val="Arial"/>
        <family val="2"/>
      </rPr>
      <t>s</t>
    </r>
    <r>
      <rPr>
        <b/>
        <sz val="10"/>
        <rFont val="Arial"/>
        <family val="2"/>
      </rPr>
      <t xml:space="preserve"> – g</t>
    </r>
    <r>
      <rPr>
        <b/>
        <vertAlign val="subscript"/>
        <sz val="10"/>
        <rFont val="Arial"/>
        <family val="2"/>
      </rPr>
      <t>4</t>
    </r>
  </si>
  <si>
    <r>
      <t>r</t>
    </r>
    <r>
      <rPr>
        <b/>
        <vertAlign val="subscript"/>
        <sz val="10"/>
        <color indexed="18"/>
        <rFont val="Arial"/>
        <family val="2"/>
      </rPr>
      <t>ps</t>
    </r>
    <r>
      <rPr>
        <b/>
        <sz val="10"/>
        <color indexed="18"/>
        <rFont val="Arial"/>
        <family val="2"/>
      </rPr>
      <t xml:space="preserve"> =</t>
    </r>
  </si>
  <si>
    <r>
      <t>m.   Why do stock prices change?  Suppose the expected D</t>
    </r>
    <r>
      <rPr>
        <b/>
        <vertAlign val="subscript"/>
        <sz val="10"/>
        <color indexed="18"/>
        <rFont val="Arial"/>
        <family val="2"/>
      </rPr>
      <t>1</t>
    </r>
    <r>
      <rPr>
        <b/>
        <sz val="10"/>
        <color indexed="18"/>
        <rFont val="Arial"/>
        <family val="2"/>
      </rPr>
      <t xml:space="preserve"> is $2, the growth rate is 5%, and r</t>
    </r>
    <r>
      <rPr>
        <b/>
        <vertAlign val="subscript"/>
        <sz val="10"/>
        <color indexed="18"/>
        <rFont val="Arial"/>
        <family val="2"/>
      </rPr>
      <t>s</t>
    </r>
    <r>
      <rPr>
        <b/>
        <sz val="10"/>
        <color indexed="18"/>
        <rFont val="Arial"/>
        <family val="2"/>
      </rPr>
      <t xml:space="preserve"> is 10%.  Using the constant growth model, what is the stock's price?  What is the impact on the stock price if g falls to 4% or rises to 6%?  If r</t>
    </r>
    <r>
      <rPr>
        <b/>
        <vertAlign val="subscript"/>
        <sz val="10"/>
        <color indexed="18"/>
        <rFont val="Arial"/>
        <family val="2"/>
      </rPr>
      <t>s</t>
    </r>
    <r>
      <rPr>
        <b/>
        <sz val="10"/>
        <color indexed="18"/>
        <rFont val="Arial"/>
        <family val="2"/>
      </rPr>
      <t xml:space="preserve"> goes to 9% or 11%?</t>
    </r>
    <r>
      <rPr>
        <b/>
        <sz val="10"/>
        <rFont val="Arial"/>
        <family val="2"/>
      </rPr>
      <t xml:space="preserve"> </t>
    </r>
  </si>
  <si>
    <r>
      <t>D</t>
    </r>
    <r>
      <rPr>
        <b/>
        <vertAlign val="subscript"/>
        <sz val="10"/>
        <rFont val="Arial"/>
        <family val="2"/>
      </rPr>
      <t>1</t>
    </r>
    <r>
      <rPr>
        <b/>
        <sz val="10"/>
        <rFont val="Arial"/>
        <family val="2"/>
      </rPr>
      <t xml:space="preserve"> =</t>
    </r>
  </si>
  <si>
    <r>
      <t>r</t>
    </r>
    <r>
      <rPr>
        <b/>
        <vertAlign val="subscript"/>
        <sz val="10"/>
        <rFont val="Arial"/>
        <family val="2"/>
      </rPr>
      <t>s</t>
    </r>
    <r>
      <rPr>
        <b/>
        <sz val="10"/>
        <rFont val="Arial"/>
        <family val="2"/>
      </rPr>
      <t xml:space="preserve"> = 10%</t>
    </r>
  </si>
  <si>
    <r>
      <t>D</t>
    </r>
    <r>
      <rPr>
        <b/>
        <vertAlign val="subscript"/>
        <sz val="10"/>
        <rFont val="Arial"/>
        <family val="2"/>
      </rPr>
      <t>1</t>
    </r>
    <r>
      <rPr>
        <b/>
        <sz val="10"/>
        <rFont val="Arial"/>
        <family val="2"/>
      </rPr>
      <t xml:space="preserve"> = $2.00</t>
    </r>
  </si>
  <si>
    <r>
      <t xml:space="preserve"> r</t>
    </r>
    <r>
      <rPr>
        <b/>
        <vertAlign val="subscript"/>
        <sz val="10"/>
        <rFont val="Arial"/>
        <family val="2"/>
      </rPr>
      <t>s</t>
    </r>
  </si>
  <si>
    <r>
      <t>If:  r</t>
    </r>
    <r>
      <rPr>
        <b/>
        <vertAlign val="subscript"/>
        <sz val="10"/>
        <color indexed="18"/>
        <rFont val="Arial"/>
        <family val="2"/>
      </rPr>
      <t>s</t>
    </r>
    <r>
      <rPr>
        <b/>
        <sz val="10"/>
        <color indexed="18"/>
        <rFont val="Arial"/>
        <family val="2"/>
      </rPr>
      <t xml:space="preserve"> =</t>
    </r>
  </si>
  <si>
    <t>An important consideration to be made is that this kind of constant growth assumption only makes sense if you are valuing a mature firm with somewhat stable growth rates.  There are some special scenarios when the "Gordon" DCF constant growth model will not make sense, which will be discussed later.</t>
  </si>
  <si>
    <t>Markets are rational to a large extent, but they are also subject to irrational behavior at times.  We should do careful, rational analyses using the tools and techniques covered in this text.  However, we should recognize that actual prices can differ from intrinsic values, sometimes by large amounts and for long periods.  But differences between actual prices and intrinsic values provide wonderful opportunities for those able to capitalize on them.</t>
  </si>
  <si>
    <r>
      <t xml:space="preserve">    (c.) What happens if a company has a constant g which exceeds r</t>
    </r>
    <r>
      <rPr>
        <b/>
        <vertAlign val="subscript"/>
        <sz val="10"/>
        <color indexed="18"/>
        <rFont val="Arial"/>
        <family val="2"/>
      </rPr>
      <t>s</t>
    </r>
    <r>
      <rPr>
        <b/>
        <sz val="10"/>
        <color indexed="18"/>
        <rFont val="Arial"/>
        <family val="2"/>
      </rPr>
      <t>?  Will many stocks have expected g &gt; r</t>
    </r>
    <r>
      <rPr>
        <b/>
        <vertAlign val="subscript"/>
        <sz val="10"/>
        <color indexed="18"/>
        <rFont val="Arial"/>
        <family val="2"/>
      </rPr>
      <t>s</t>
    </r>
    <r>
      <rPr>
        <b/>
        <sz val="10"/>
        <color indexed="18"/>
        <rFont val="Arial"/>
        <family val="2"/>
      </rPr>
      <t xml:space="preserve"> in the short run (i.e., for the next few years)?  In the long run (i.e., forever)?</t>
    </r>
    <r>
      <rPr>
        <b/>
        <sz val="10"/>
        <rFont val="Arial"/>
        <family val="2"/>
      </rPr>
      <t xml:space="preserve">  </t>
    </r>
  </si>
  <si>
    <t xml:space="preserve">k.  What is market multiple analysis?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</si>
</sst>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quot;$&quot;#,##0.00"/>
    <numFmt numFmtId="166" formatCode="0.0000"/>
    <numFmt numFmtId="167" formatCode="0.000"/>
    <numFmt numFmtId="168" formatCode="&quot;$&quot;#,##0.0000"/>
  </numFmts>
  <fonts count="32" x14ac:knownFonts="1">
    <font>
      <sz val="10"/>
      <name val="Times New Roman"/>
    </font>
    <font>
      <sz val="10"/>
      <name val="Times New Roman"/>
      <family val="1"/>
    </font>
    <font>
      <b/>
      <sz val="10"/>
      <name val="Times New Roman"/>
      <family val="1"/>
    </font>
    <font>
      <b/>
      <sz val="10"/>
      <color indexed="18"/>
      <name val="Times New Roman"/>
      <family val="1"/>
    </font>
    <font>
      <b/>
      <sz val="10"/>
      <color indexed="10"/>
      <name val="Times New Roman"/>
      <family val="1"/>
    </font>
    <font>
      <b/>
      <sz val="10"/>
      <color indexed="12"/>
      <name val="Times New Roman"/>
      <family val="1"/>
    </font>
    <font>
      <b/>
      <sz val="12"/>
      <color indexed="16"/>
      <name val="Times New Roman"/>
      <family val="1"/>
    </font>
    <font>
      <b/>
      <sz val="10"/>
      <color indexed="8"/>
      <name val="Tahoma"/>
      <family val="2"/>
    </font>
    <font>
      <b/>
      <sz val="10"/>
      <color indexed="8"/>
      <name val="Times New Roman"/>
      <family val="1"/>
    </font>
    <font>
      <sz val="10"/>
      <color indexed="81"/>
      <name val="Tahoma"/>
      <family val="2"/>
    </font>
    <font>
      <b/>
      <sz val="8"/>
      <color indexed="81"/>
      <name val="Tahoma"/>
      <family val="2"/>
    </font>
    <font>
      <sz val="10"/>
      <name val="Times New Roman"/>
      <family val="1"/>
    </font>
    <font>
      <sz val="10"/>
      <color indexed="18"/>
      <name val="Times New Roman"/>
      <family val="1"/>
    </font>
    <font>
      <sz val="12"/>
      <name val="Arial"/>
      <family val="2"/>
    </font>
    <font>
      <b/>
      <sz val="10"/>
      <name val="Arial"/>
      <family val="2"/>
    </font>
    <font>
      <b/>
      <sz val="8"/>
      <name val="Arial"/>
      <family val="2"/>
    </font>
    <font>
      <b/>
      <sz val="12"/>
      <color indexed="16"/>
      <name val="Arial"/>
      <family val="2"/>
    </font>
    <font>
      <b/>
      <sz val="10"/>
      <color indexed="16"/>
      <name val="Arial"/>
      <family val="2"/>
    </font>
    <font>
      <b/>
      <sz val="10"/>
      <color indexed="18"/>
      <name val="Arial"/>
      <family val="2"/>
    </font>
    <font>
      <sz val="10"/>
      <name val="Arial"/>
      <family val="2"/>
    </font>
    <font>
      <b/>
      <sz val="10"/>
      <color indexed="12"/>
      <name val="Arial"/>
      <family val="2"/>
    </font>
    <font>
      <b/>
      <vertAlign val="subscript"/>
      <sz val="10"/>
      <color indexed="12"/>
      <name val="Arial"/>
      <family val="2"/>
    </font>
    <font>
      <b/>
      <vertAlign val="superscript"/>
      <sz val="10"/>
      <color indexed="12"/>
      <name val="Arial"/>
      <family val="2"/>
    </font>
    <font>
      <b/>
      <sz val="10"/>
      <color indexed="10"/>
      <name val="Arial"/>
      <family val="2"/>
    </font>
    <font>
      <b/>
      <vertAlign val="subscript"/>
      <sz val="10"/>
      <color indexed="18"/>
      <name val="Arial"/>
      <family val="2"/>
    </font>
    <font>
      <sz val="10"/>
      <color indexed="18"/>
      <name val="Arial"/>
      <family val="2"/>
    </font>
    <font>
      <b/>
      <vertAlign val="subscript"/>
      <sz val="10"/>
      <name val="Arial"/>
      <family val="2"/>
    </font>
    <font>
      <b/>
      <u/>
      <sz val="10"/>
      <name val="Arial"/>
      <family val="2"/>
    </font>
    <font>
      <b/>
      <sz val="10"/>
      <color indexed="58"/>
      <name val="Arial"/>
      <family val="2"/>
    </font>
    <font>
      <b/>
      <sz val="10"/>
      <color indexed="8"/>
      <name val="Arial"/>
      <family val="2"/>
    </font>
    <font>
      <b/>
      <vertAlign val="subscript"/>
      <sz val="10"/>
      <color indexed="8"/>
      <name val="Arial"/>
      <family val="2"/>
    </font>
    <font>
      <b/>
      <sz val="10"/>
      <color indexed="20"/>
      <name val="Arial"/>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41"/>
        <bgColor indexed="64"/>
      </patternFill>
    </fill>
  </fills>
  <borders count="25">
    <border>
      <left/>
      <right/>
      <top/>
      <bottom/>
      <diagonal/>
    </border>
    <border>
      <left/>
      <right/>
      <top style="thin">
        <color indexed="12"/>
      </top>
      <bottom/>
      <diagonal/>
    </border>
    <border>
      <left/>
      <right/>
      <top/>
      <bottom style="medium">
        <color indexed="1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top/>
      <bottom style="thin">
        <color indexed="1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 fillId="0" borderId="0" xfId="0" applyFont="1"/>
    <xf numFmtId="0" fontId="3" fillId="0" borderId="0" xfId="0" applyFont="1"/>
    <xf numFmtId="0" fontId="3" fillId="0" borderId="0" xfId="0" applyFont="1" applyAlignment="1">
      <alignment horizontal="left"/>
    </xf>
    <xf numFmtId="0" fontId="2" fillId="0" borderId="0" xfId="0" applyFont="1" applyFill="1"/>
    <xf numFmtId="0" fontId="2" fillId="0" borderId="0" xfId="0" applyFont="1" applyFill="1" applyBorder="1"/>
    <xf numFmtId="0" fontId="3" fillId="0" borderId="0" xfId="0" applyFont="1" applyAlignment="1">
      <alignment horizontal="left" vertical="center"/>
    </xf>
    <xf numFmtId="0" fontId="2" fillId="0" borderId="0" xfId="0" applyFont="1" applyFill="1" applyBorder="1" applyAlignment="1">
      <alignment horizontal="center"/>
    </xf>
    <xf numFmtId="0" fontId="3" fillId="0" borderId="0" xfId="0" applyFont="1" applyFill="1" applyBorder="1"/>
    <xf numFmtId="0" fontId="13" fillId="0" borderId="0" xfId="0" applyFont="1"/>
    <xf numFmtId="0" fontId="2" fillId="0" borderId="0" xfId="0" applyFont="1" applyFill="1" applyBorder="1" applyAlignment="1">
      <alignment horizontal="right"/>
    </xf>
    <xf numFmtId="164" fontId="5" fillId="0" borderId="0" xfId="0" applyNumberFormat="1" applyFont="1" applyFill="1" applyBorder="1" applyAlignment="1">
      <alignment horizontal="center"/>
    </xf>
    <xf numFmtId="8" fontId="2" fillId="0" borderId="0" xfId="0" applyNumberFormat="1" applyFont="1" applyFill="1" applyBorder="1" applyAlignment="1">
      <alignment horizontal="center"/>
    </xf>
    <xf numFmtId="39" fontId="2" fillId="0" borderId="0" xfId="1" applyNumberFormat="1" applyFont="1" applyFill="1" applyBorder="1" applyAlignment="1">
      <alignment horizontal="center"/>
    </xf>
    <xf numFmtId="165" fontId="5" fillId="0" borderId="0" xfId="0" applyNumberFormat="1" applyFont="1" applyFill="1" applyBorder="1" applyAlignment="1">
      <alignment horizontal="center"/>
    </xf>
    <xf numFmtId="10" fontId="4" fillId="0" borderId="0" xfId="0" applyNumberFormat="1" applyFont="1" applyFill="1" applyBorder="1"/>
    <xf numFmtId="10" fontId="4" fillId="0" borderId="0" xfId="2" applyNumberFormat="1" applyFont="1" applyFill="1" applyBorder="1"/>
    <xf numFmtId="0" fontId="8" fillId="0" borderId="0" xfId="0" applyFont="1" applyFill="1" applyBorder="1" applyAlignment="1">
      <alignment horizontal="left"/>
    </xf>
    <xf numFmtId="164" fontId="4" fillId="0" borderId="0" xfId="0" applyNumberFormat="1" applyFont="1" applyFill="1" applyBorder="1"/>
    <xf numFmtId="165" fontId="3" fillId="4" borderId="9" xfId="0" applyNumberFormat="1" applyFont="1" applyFill="1" applyBorder="1" applyAlignment="1">
      <alignment horizontal="center"/>
    </xf>
    <xf numFmtId="165" fontId="2" fillId="4" borderId="16" xfId="0" applyNumberFormat="1" applyFont="1" applyFill="1" applyBorder="1" applyAlignment="1">
      <alignment horizontal="center"/>
    </xf>
    <xf numFmtId="165" fontId="3" fillId="4" borderId="5" xfId="0" applyNumberFormat="1" applyFont="1" applyFill="1" applyBorder="1" applyAlignment="1">
      <alignment horizontal="center"/>
    </xf>
    <xf numFmtId="165" fontId="2" fillId="4" borderId="17" xfId="0" applyNumberFormat="1" applyFont="1" applyFill="1" applyBorder="1" applyAlignment="1">
      <alignment horizontal="center"/>
    </xf>
    <xf numFmtId="0" fontId="14" fillId="0" borderId="0" xfId="0" applyFont="1"/>
    <xf numFmtId="22" fontId="15" fillId="0" borderId="0" xfId="0" applyNumberFormat="1" applyFont="1" applyAlignment="1">
      <alignment horizontal="center"/>
    </xf>
    <xf numFmtId="14" fontId="14" fillId="0" borderId="0" xfId="0" applyNumberFormat="1" applyFont="1"/>
    <xf numFmtId="0" fontId="17" fillId="0" borderId="0" xfId="0" applyFont="1" applyAlignment="1">
      <alignment horizontal="left"/>
    </xf>
    <xf numFmtId="0" fontId="18" fillId="0" borderId="0" xfId="0" applyFont="1"/>
    <xf numFmtId="0" fontId="19" fillId="0" borderId="0" xfId="0" applyFont="1" applyAlignment="1">
      <alignment wrapText="1"/>
    </xf>
    <xf numFmtId="0" fontId="17" fillId="0" borderId="0" xfId="0" applyFont="1"/>
    <xf numFmtId="0" fontId="18" fillId="0" borderId="0" xfId="0" applyFont="1" applyAlignment="1">
      <alignment wrapText="1"/>
    </xf>
    <xf numFmtId="0" fontId="20" fillId="0" borderId="12" xfId="0" applyFont="1" applyBorder="1" applyAlignment="1">
      <alignment horizontal="center"/>
    </xf>
    <xf numFmtId="0" fontId="20" fillId="0" borderId="0" xfId="0" applyFont="1" applyBorder="1" applyAlignment="1">
      <alignment horizontal="center"/>
    </xf>
    <xf numFmtId="0" fontId="20" fillId="0" borderId="0" xfId="0" applyFont="1" applyAlignment="1">
      <alignment horizontal="center"/>
    </xf>
    <xf numFmtId="0" fontId="20" fillId="0" borderId="0" xfId="0" applyFont="1"/>
    <xf numFmtId="0" fontId="23" fillId="0" borderId="0" xfId="0" applyFont="1" applyAlignment="1">
      <alignment horizontal="center" vertical="center"/>
    </xf>
    <xf numFmtId="0" fontId="23" fillId="0" borderId="0" xfId="0" applyFont="1" applyAlignment="1">
      <alignment horizontal="center"/>
    </xf>
    <xf numFmtId="0" fontId="23" fillId="0" borderId="0" xfId="0" applyFont="1"/>
    <xf numFmtId="0" fontId="18" fillId="0" borderId="0" xfId="0" applyFont="1" applyAlignment="1">
      <alignment horizontal="left"/>
    </xf>
    <xf numFmtId="0" fontId="25" fillId="0" borderId="0" xfId="0" applyFont="1" applyAlignment="1">
      <alignment vertical="top" wrapText="1"/>
    </xf>
    <xf numFmtId="0" fontId="19" fillId="0" borderId="0" xfId="0" applyFont="1" applyAlignment="1">
      <alignment vertical="top" wrapText="1"/>
    </xf>
    <xf numFmtId="0" fontId="14" fillId="0" borderId="0" xfId="0" applyFont="1" applyAlignment="1">
      <alignment horizontal="center"/>
    </xf>
    <xf numFmtId="166" fontId="14" fillId="0" borderId="0" xfId="0" applyNumberFormat="1" applyFont="1" applyAlignment="1">
      <alignment horizontal="center"/>
    </xf>
    <xf numFmtId="167" fontId="14" fillId="0" borderId="0" xfId="0" applyNumberFormat="1" applyFont="1" applyAlignment="1">
      <alignment horizontal="center"/>
    </xf>
    <xf numFmtId="0" fontId="27" fillId="0" borderId="0" xfId="0" applyFont="1" applyAlignment="1">
      <alignment horizontal="center"/>
    </xf>
    <xf numFmtId="0" fontId="14" fillId="4" borderId="13" xfId="0" applyFont="1" applyFill="1" applyBorder="1" applyAlignment="1">
      <alignment horizontal="right"/>
    </xf>
    <xf numFmtId="8" fontId="20" fillId="4" borderId="3" xfId="0" applyNumberFormat="1" applyFont="1" applyFill="1" applyBorder="1" applyAlignment="1">
      <alignment horizontal="center"/>
    </xf>
    <xf numFmtId="0" fontId="14" fillId="4" borderId="3" xfId="0" applyFont="1" applyFill="1" applyBorder="1"/>
    <xf numFmtId="0" fontId="14" fillId="4" borderId="4" xfId="0" applyFont="1" applyFill="1" applyBorder="1"/>
    <xf numFmtId="0" fontId="14" fillId="4" borderId="14" xfId="0" applyFont="1" applyFill="1" applyBorder="1" applyAlignment="1">
      <alignment horizontal="right"/>
    </xf>
    <xf numFmtId="9" fontId="20" fillId="4" borderId="0" xfId="0" applyNumberFormat="1" applyFont="1" applyFill="1" applyBorder="1" applyAlignment="1">
      <alignment horizontal="center"/>
    </xf>
    <xf numFmtId="0" fontId="14" fillId="4" borderId="0" xfId="0" applyFont="1" applyFill="1" applyBorder="1"/>
    <xf numFmtId="0" fontId="14" fillId="4" borderId="5" xfId="0" applyFont="1" applyFill="1" applyBorder="1"/>
    <xf numFmtId="164" fontId="20" fillId="4" borderId="0" xfId="0" applyNumberFormat="1" applyFont="1" applyFill="1" applyBorder="1" applyAlignment="1">
      <alignment horizontal="center"/>
    </xf>
    <xf numFmtId="0" fontId="14" fillId="4" borderId="6" xfId="0" applyFont="1" applyFill="1" applyBorder="1" applyAlignment="1">
      <alignment horizontal="center"/>
    </xf>
    <xf numFmtId="8" fontId="14" fillId="4" borderId="7" xfId="0" applyNumberFormat="1" applyFont="1" applyFill="1" applyBorder="1" applyAlignment="1">
      <alignment horizontal="center"/>
    </xf>
    <xf numFmtId="0" fontId="14" fillId="4" borderId="0" xfId="0" applyFont="1" applyFill="1" applyBorder="1" applyAlignment="1">
      <alignment horizontal="center"/>
    </xf>
    <xf numFmtId="39" fontId="14" fillId="4" borderId="5" xfId="1" applyNumberFormat="1" applyFont="1" applyFill="1" applyBorder="1" applyAlignment="1">
      <alignment horizontal="center"/>
    </xf>
    <xf numFmtId="0" fontId="14" fillId="5" borderId="15" xfId="0" applyFont="1" applyFill="1" applyBorder="1" applyAlignment="1">
      <alignment horizontal="right"/>
    </xf>
    <xf numFmtId="165" fontId="20" fillId="5" borderId="8" xfId="0" applyNumberFormat="1" applyFont="1" applyFill="1" applyBorder="1" applyAlignment="1">
      <alignment horizontal="center"/>
    </xf>
    <xf numFmtId="0" fontId="14" fillId="4" borderId="8" xfId="0" applyFont="1" applyFill="1" applyBorder="1"/>
    <xf numFmtId="0" fontId="14" fillId="4" borderId="9" xfId="0" applyFont="1" applyFill="1" applyBorder="1"/>
    <xf numFmtId="0" fontId="14" fillId="0" borderId="6" xfId="0" applyFont="1" applyFill="1" applyBorder="1" applyAlignment="1">
      <alignment horizontal="center"/>
    </xf>
    <xf numFmtId="0" fontId="14" fillId="0" borderId="0" xfId="0" applyFont="1" applyFill="1" applyBorder="1" applyAlignment="1">
      <alignment horizontal="center"/>
    </xf>
    <xf numFmtId="166" fontId="14" fillId="0" borderId="6" xfId="0" applyNumberFormat="1" applyFont="1" applyBorder="1" applyAlignment="1">
      <alignment horizontal="center"/>
    </xf>
    <xf numFmtId="0" fontId="14" fillId="0" borderId="0" xfId="0" applyNumberFormat="1" applyFont="1" applyAlignment="1">
      <alignment horizontal="center"/>
    </xf>
    <xf numFmtId="0" fontId="14" fillId="0" borderId="0" xfId="0" applyFont="1" applyAlignment="1">
      <alignment horizontal="right"/>
    </xf>
    <xf numFmtId="165" fontId="20" fillId="5" borderId="23" xfId="0" applyNumberFormat="1" applyFont="1" applyFill="1" applyBorder="1"/>
    <xf numFmtId="0" fontId="14" fillId="0" borderId="6" xfId="0" applyFont="1" applyBorder="1" applyAlignment="1">
      <alignment horizontal="center"/>
    </xf>
    <xf numFmtId="165" fontId="14" fillId="0" borderId="6" xfId="0" applyNumberFormat="1" applyFont="1" applyBorder="1" applyAlignment="1">
      <alignment horizontal="center"/>
    </xf>
    <xf numFmtId="165" fontId="14" fillId="0" borderId="0" xfId="0" applyNumberFormat="1" applyFont="1" applyAlignment="1">
      <alignment horizontal="center"/>
    </xf>
    <xf numFmtId="10" fontId="20" fillId="5" borderId="23" xfId="2" applyNumberFormat="1" applyFont="1" applyFill="1" applyBorder="1"/>
    <xf numFmtId="0" fontId="14" fillId="0" borderId="0" xfId="0" applyFont="1" applyAlignment="1">
      <alignment horizontal="center" wrapText="1"/>
    </xf>
    <xf numFmtId="10" fontId="20" fillId="5" borderId="23" xfId="0" applyNumberFormat="1" applyFont="1" applyFill="1" applyBorder="1"/>
    <xf numFmtId="0" fontId="14" fillId="4" borderId="10" xfId="0" applyFont="1" applyFill="1" applyBorder="1" applyAlignment="1">
      <alignment horizontal="center"/>
    </xf>
    <xf numFmtId="0" fontId="14" fillId="4" borderId="8" xfId="0" applyFont="1" applyFill="1" applyBorder="1" applyAlignment="1">
      <alignment horizontal="center"/>
    </xf>
    <xf numFmtId="9" fontId="20" fillId="5" borderId="23" xfId="0" applyNumberFormat="1" applyFont="1" applyFill="1" applyBorder="1"/>
    <xf numFmtId="0" fontId="13" fillId="0" borderId="0" xfId="0" applyFont="1" applyAlignment="1">
      <alignment horizontal="center"/>
    </xf>
    <xf numFmtId="8" fontId="14" fillId="0" borderId="0" xfId="0" applyNumberFormat="1" applyFont="1" applyAlignment="1">
      <alignment horizontal="center"/>
    </xf>
    <xf numFmtId="10" fontId="14" fillId="0" borderId="0" xfId="0" applyNumberFormat="1" applyFont="1" applyAlignment="1">
      <alignment horizontal="center"/>
    </xf>
    <xf numFmtId="8" fontId="20" fillId="5" borderId="23" xfId="0" applyNumberFormat="1" applyFont="1" applyFill="1" applyBorder="1" applyAlignment="1">
      <alignment horizontal="center"/>
    </xf>
    <xf numFmtId="8" fontId="23" fillId="0" borderId="0" xfId="0" applyNumberFormat="1" applyFont="1" applyFill="1" applyBorder="1" applyAlignment="1">
      <alignment horizontal="center"/>
    </xf>
    <xf numFmtId="10" fontId="14" fillId="0" borderId="0" xfId="0" applyNumberFormat="1" applyFont="1" applyFill="1" applyBorder="1" applyAlignment="1">
      <alignment horizontal="center"/>
    </xf>
    <xf numFmtId="0" fontId="14" fillId="0" borderId="0" xfId="0" applyFont="1" applyFill="1"/>
    <xf numFmtId="0" fontId="14" fillId="0" borderId="0" xfId="0" applyFont="1" applyAlignment="1">
      <alignment horizontal="center" vertical="center"/>
    </xf>
    <xf numFmtId="0" fontId="14" fillId="0" borderId="0" xfId="0" applyFont="1" applyBorder="1" applyAlignment="1">
      <alignment horizontal="center"/>
    </xf>
    <xf numFmtId="8" fontId="20" fillId="0" borderId="0" xfId="0" applyNumberFormat="1" applyFont="1" applyAlignment="1">
      <alignment horizontal="center"/>
    </xf>
    <xf numFmtId="164" fontId="20" fillId="0" borderId="0" xfId="0" applyNumberFormat="1" applyFont="1" applyAlignment="1">
      <alignment horizontal="center"/>
    </xf>
    <xf numFmtId="9" fontId="20" fillId="0" borderId="0" xfId="0" applyNumberFormat="1" applyFont="1" applyAlignment="1">
      <alignment horizontal="center"/>
    </xf>
    <xf numFmtId="9" fontId="20" fillId="0" borderId="0" xfId="0" applyNumberFormat="1" applyFont="1"/>
    <xf numFmtId="0" fontId="28" fillId="0" borderId="0" xfId="0" applyFont="1" applyAlignment="1">
      <alignment horizontal="center"/>
    </xf>
    <xf numFmtId="8" fontId="28" fillId="0" borderId="0" xfId="0" applyNumberFormat="1" applyFont="1" applyFill="1" applyAlignment="1">
      <alignment horizontal="center"/>
    </xf>
    <xf numFmtId="168" fontId="28" fillId="2" borderId="0" xfId="0" applyNumberFormat="1" applyFont="1" applyFill="1" applyAlignment="1">
      <alignment horizontal="center"/>
    </xf>
    <xf numFmtId="168" fontId="28" fillId="3" borderId="0" xfId="0" applyNumberFormat="1" applyFont="1" applyFill="1" applyAlignment="1">
      <alignment horizontal="center"/>
    </xf>
    <xf numFmtId="168" fontId="20" fillId="2" borderId="1" xfId="0" applyNumberFormat="1" applyFont="1" applyFill="1" applyBorder="1" applyAlignment="1">
      <alignment horizontal="right"/>
    </xf>
    <xf numFmtId="166" fontId="20" fillId="2" borderId="0" xfId="0" applyNumberFormat="1" applyFont="1" applyFill="1" applyBorder="1" applyAlignment="1">
      <alignment horizontal="right"/>
    </xf>
    <xf numFmtId="166" fontId="20" fillId="2" borderId="2" xfId="0" applyNumberFormat="1" applyFont="1" applyFill="1" applyBorder="1" applyAlignment="1">
      <alignment horizontal="right"/>
    </xf>
    <xf numFmtId="168" fontId="14" fillId="3" borderId="0" xfId="0" applyNumberFormat="1" applyFont="1" applyFill="1" applyAlignment="1">
      <alignment horizontal="center"/>
    </xf>
    <xf numFmtId="0" fontId="14" fillId="0" borderId="0" xfId="0" quotePrefix="1" applyFont="1" applyFill="1"/>
    <xf numFmtId="168" fontId="20" fillId="2" borderId="0" xfId="0" applyNumberFormat="1" applyFont="1" applyFill="1" applyAlignment="1">
      <alignment horizontal="right"/>
    </xf>
    <xf numFmtId="0" fontId="14" fillId="0" borderId="0" xfId="0" applyFont="1" applyFill="1" applyAlignment="1">
      <alignment horizontal="right"/>
    </xf>
    <xf numFmtId="168" fontId="20" fillId="3" borderId="0" xfId="0" applyNumberFormat="1" applyFont="1" applyFill="1" applyAlignment="1">
      <alignment horizontal="center"/>
    </xf>
    <xf numFmtId="0" fontId="17" fillId="0" borderId="0" xfId="0" quotePrefix="1" applyFont="1" applyFill="1"/>
    <xf numFmtId="0" fontId="17" fillId="0" borderId="0" xfId="0" applyFont="1" applyFill="1"/>
    <xf numFmtId="0" fontId="14" fillId="3" borderId="0" xfId="0" applyFont="1" applyFill="1" applyAlignment="1">
      <alignment horizontal="center"/>
    </xf>
    <xf numFmtId="168" fontId="20" fillId="3" borderId="0" xfId="0" applyNumberFormat="1" applyFont="1" applyFill="1" applyAlignment="1">
      <alignment horizontal="right"/>
    </xf>
    <xf numFmtId="164" fontId="14" fillId="3" borderId="0" xfId="0" applyNumberFormat="1" applyFont="1" applyFill="1" applyAlignment="1">
      <alignment horizontal="center"/>
    </xf>
    <xf numFmtId="168" fontId="20" fillId="5" borderId="24" xfId="0" applyNumberFormat="1" applyFont="1" applyFill="1" applyBorder="1" applyAlignment="1">
      <alignment horizontal="right"/>
    </xf>
    <xf numFmtId="0" fontId="29" fillId="5" borderId="11" xfId="0" applyFont="1" applyFill="1" applyBorder="1"/>
    <xf numFmtId="0" fontId="31" fillId="0" borderId="0" xfId="0" applyFont="1" applyBorder="1" applyAlignment="1">
      <alignment horizontal="center"/>
    </xf>
    <xf numFmtId="0" fontId="14" fillId="0" borderId="0" xfId="0" applyFont="1" applyBorder="1" applyAlignment="1">
      <alignment horizontal="left"/>
    </xf>
    <xf numFmtId="0" fontId="31" fillId="0" borderId="0" xfId="0" applyFont="1" applyBorder="1" applyAlignment="1">
      <alignment horizontal="left"/>
    </xf>
    <xf numFmtId="168" fontId="20" fillId="0" borderId="0" xfId="0" applyNumberFormat="1" applyFont="1" applyFill="1"/>
    <xf numFmtId="0" fontId="29" fillId="0" borderId="0" xfId="0" applyFont="1" applyBorder="1" applyAlignment="1">
      <alignment horizontal="left"/>
    </xf>
    <xf numFmtId="164" fontId="20" fillId="5" borderId="23" xfId="2" applyNumberFormat="1" applyFont="1" applyFill="1" applyBorder="1"/>
    <xf numFmtId="164" fontId="20" fillId="5" borderId="23" xfId="0" applyNumberFormat="1" applyFont="1" applyFill="1" applyBorder="1"/>
    <xf numFmtId="0" fontId="25" fillId="0" borderId="0" xfId="0" applyFont="1" applyAlignment="1">
      <alignment horizontal="left" wrapText="1"/>
    </xf>
    <xf numFmtId="0" fontId="14" fillId="0" borderId="0" xfId="0" applyFont="1" applyFill="1" applyBorder="1"/>
    <xf numFmtId="0" fontId="18" fillId="0" borderId="0" xfId="0" applyFont="1" applyAlignment="1">
      <alignment horizontal="left" wrapText="1"/>
    </xf>
    <xf numFmtId="168" fontId="14" fillId="0" borderId="0" xfId="0" applyNumberFormat="1" applyFont="1"/>
    <xf numFmtId="0" fontId="31" fillId="0" borderId="0" xfId="0" applyFont="1" applyFill="1" applyBorder="1" applyAlignment="1">
      <alignment horizontal="center"/>
    </xf>
    <xf numFmtId="8" fontId="28" fillId="2" borderId="0" xfId="0" applyNumberFormat="1" applyFont="1" applyFill="1" applyAlignment="1">
      <alignment horizontal="center"/>
    </xf>
    <xf numFmtId="165" fontId="28" fillId="3" borderId="0" xfId="0" applyNumberFormat="1" applyFont="1" applyFill="1" applyAlignment="1">
      <alignment horizontal="center"/>
    </xf>
    <xf numFmtId="165" fontId="14" fillId="3" borderId="0" xfId="0" applyNumberFormat="1" applyFont="1" applyFill="1" applyAlignment="1">
      <alignment horizontal="center"/>
    </xf>
    <xf numFmtId="168" fontId="23" fillId="0" borderId="0" xfId="0" applyNumberFormat="1" applyFont="1" applyFill="1" applyBorder="1" applyAlignment="1">
      <alignment horizontal="right"/>
    </xf>
    <xf numFmtId="0" fontId="29" fillId="0" borderId="0" xfId="0" applyFont="1" applyFill="1" applyBorder="1"/>
    <xf numFmtId="0" fontId="14" fillId="0" borderId="0" xfId="0" applyFont="1" applyAlignment="1"/>
    <xf numFmtId="164" fontId="23" fillId="0" borderId="0" xfId="0" applyNumberFormat="1" applyFont="1" applyFill="1" applyBorder="1"/>
    <xf numFmtId="9" fontId="14" fillId="0" borderId="0" xfId="0" applyNumberFormat="1" applyFont="1" applyFill="1" applyBorder="1" applyAlignment="1">
      <alignment horizontal="left"/>
    </xf>
    <xf numFmtId="10" fontId="14" fillId="0" borderId="0" xfId="2" applyNumberFormat="1" applyFont="1" applyFill="1" applyBorder="1" applyAlignment="1">
      <alignment horizontal="center"/>
    </xf>
    <xf numFmtId="165" fontId="23" fillId="0" borderId="0" xfId="0" applyNumberFormat="1" applyFont="1" applyFill="1" applyBorder="1" applyAlignment="1">
      <alignment horizontal="center"/>
    </xf>
    <xf numFmtId="9" fontId="17" fillId="0" borderId="0" xfId="0" applyNumberFormat="1" applyFont="1" applyFill="1" applyBorder="1" applyAlignment="1">
      <alignment horizontal="left"/>
    </xf>
    <xf numFmtId="0" fontId="18" fillId="0" borderId="0" xfId="0" applyFont="1" applyFill="1" applyBorder="1" applyAlignment="1">
      <alignment horizontal="left"/>
    </xf>
    <xf numFmtId="165" fontId="20" fillId="0" borderId="0" xfId="0" applyNumberFormat="1" applyFont="1" applyFill="1" applyBorder="1"/>
    <xf numFmtId="0" fontId="18" fillId="0" borderId="0" xfId="0" applyFont="1" applyFill="1" applyBorder="1" applyAlignment="1">
      <alignment horizontal="center"/>
    </xf>
    <xf numFmtId="0" fontId="18" fillId="0" borderId="0" xfId="0" applyFont="1" applyFill="1" applyBorder="1"/>
    <xf numFmtId="165" fontId="14" fillId="0" borderId="6" xfId="0" applyNumberFormat="1" applyFont="1" applyFill="1" applyBorder="1" applyAlignment="1">
      <alignment horizontal="center"/>
    </xf>
    <xf numFmtId="165" fontId="14" fillId="0" borderId="0" xfId="0" applyNumberFormat="1" applyFont="1" applyFill="1" applyBorder="1" applyAlignment="1">
      <alignment horizontal="center"/>
    </xf>
    <xf numFmtId="9" fontId="20" fillId="5" borderId="23" xfId="2" applyFont="1" applyFill="1" applyBorder="1"/>
    <xf numFmtId="0" fontId="14" fillId="0" borderId="0" xfId="0" applyFont="1" applyAlignment="1">
      <alignment wrapText="1"/>
    </xf>
    <xf numFmtId="165" fontId="14" fillId="4" borderId="3" xfId="2" applyNumberFormat="1" applyFont="1" applyFill="1" applyBorder="1" applyAlignment="1">
      <alignment horizontal="center"/>
    </xf>
    <xf numFmtId="164" fontId="14" fillId="4" borderId="0" xfId="2" applyNumberFormat="1" applyFont="1" applyFill="1" applyBorder="1" applyAlignment="1">
      <alignment horizontal="center"/>
    </xf>
    <xf numFmtId="8" fontId="14" fillId="4" borderId="6" xfId="0" applyNumberFormat="1" applyFont="1" applyFill="1" applyBorder="1" applyAlignment="1">
      <alignment horizontal="center"/>
    </xf>
    <xf numFmtId="39" fontId="14" fillId="4" borderId="0" xfId="1" applyNumberFormat="1" applyFont="1" applyFill="1" applyBorder="1" applyAlignment="1">
      <alignment horizontal="center"/>
    </xf>
    <xf numFmtId="0" fontId="14" fillId="0" borderId="0" xfId="0" applyFont="1" applyFill="1" applyBorder="1" applyAlignment="1">
      <alignment horizontal="right"/>
    </xf>
    <xf numFmtId="165" fontId="20" fillId="0" borderId="0" xfId="0" applyNumberFormat="1" applyFont="1" applyFill="1" applyBorder="1" applyAlignment="1">
      <alignment horizontal="center"/>
    </xf>
    <xf numFmtId="0" fontId="14" fillId="4" borderId="13" xfId="0" applyFont="1" applyFill="1" applyBorder="1"/>
    <xf numFmtId="0" fontId="14" fillId="4" borderId="19" xfId="0" applyFont="1" applyFill="1" applyBorder="1"/>
    <xf numFmtId="0" fontId="14" fillId="4" borderId="4" xfId="0" applyFont="1" applyFill="1" applyBorder="1" applyAlignment="1">
      <alignment horizontal="center"/>
    </xf>
    <xf numFmtId="0" fontId="14" fillId="4" borderId="22" xfId="0" applyFont="1" applyFill="1" applyBorder="1" applyAlignment="1">
      <alignment horizontal="center"/>
    </xf>
    <xf numFmtId="0" fontId="14" fillId="4" borderId="17" xfId="0" applyFont="1" applyFill="1" applyBorder="1" applyAlignment="1">
      <alignment horizontal="center"/>
    </xf>
    <xf numFmtId="0" fontId="14" fillId="4" borderId="9" xfId="0" applyFont="1" applyFill="1" applyBorder="1" applyAlignment="1">
      <alignment horizontal="center"/>
    </xf>
    <xf numFmtId="9" fontId="14" fillId="4" borderId="14" xfId="0" applyNumberFormat="1" applyFont="1" applyFill="1" applyBorder="1" applyAlignment="1">
      <alignment horizontal="center"/>
    </xf>
    <xf numFmtId="0" fontId="14" fillId="4" borderId="21" xfId="0" applyFont="1" applyFill="1" applyBorder="1" applyAlignment="1">
      <alignment horizontal="center"/>
    </xf>
    <xf numFmtId="0" fontId="14" fillId="4" borderId="20" xfId="0" applyFont="1" applyFill="1" applyBorder="1" applyAlignment="1">
      <alignment horizontal="center"/>
    </xf>
    <xf numFmtId="8" fontId="29" fillId="4" borderId="18" xfId="0" applyNumberFormat="1" applyFont="1" applyFill="1" applyBorder="1" applyAlignment="1">
      <alignment horizontal="center"/>
    </xf>
    <xf numFmtId="8" fontId="29" fillId="4" borderId="7" xfId="0" applyNumberFormat="1" applyFont="1" applyFill="1" applyBorder="1" applyAlignment="1">
      <alignment horizontal="center"/>
    </xf>
    <xf numFmtId="9" fontId="14" fillId="4" borderId="15" xfId="0" applyNumberFormat="1" applyFont="1" applyFill="1" applyBorder="1" applyAlignment="1">
      <alignment horizontal="center"/>
    </xf>
    <xf numFmtId="9" fontId="14"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0" fontId="17" fillId="0" borderId="0" xfId="0" applyFont="1" applyFill="1" applyBorder="1"/>
    <xf numFmtId="0" fontId="14" fillId="6" borderId="10" xfId="0" applyFont="1" applyFill="1" applyBorder="1" applyAlignment="1">
      <alignment horizontal="center"/>
    </xf>
    <xf numFmtId="0" fontId="14" fillId="6" borderId="8" xfId="0" applyFont="1" applyFill="1" applyBorder="1" applyAlignment="1">
      <alignment horizontal="center"/>
    </xf>
    <xf numFmtId="9" fontId="18" fillId="0" borderId="0" xfId="0" applyNumberFormat="1" applyFont="1" applyFill="1" applyBorder="1" applyAlignment="1">
      <alignment horizontal="left"/>
    </xf>
    <xf numFmtId="8" fontId="18" fillId="0" borderId="0" xfId="0" applyNumberFormat="1" applyFont="1" applyFill="1" applyBorder="1" applyAlignment="1">
      <alignment horizontal="center"/>
    </xf>
    <xf numFmtId="10" fontId="18" fillId="0" borderId="0" xfId="2" applyNumberFormat="1" applyFont="1" applyFill="1" applyBorder="1" applyAlignment="1">
      <alignment horizontal="center"/>
    </xf>
    <xf numFmtId="0" fontId="14" fillId="0" borderId="0" xfId="0" applyFont="1" applyAlignment="1">
      <alignment horizontal="left" wrapText="1"/>
    </xf>
    <xf numFmtId="0" fontId="2"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8" fillId="0" borderId="0" xfId="0" applyFont="1" applyAlignment="1">
      <alignment horizontal="center" wrapText="1"/>
    </xf>
    <xf numFmtId="0" fontId="3" fillId="0" borderId="0" xfId="0" applyFont="1" applyAlignment="1">
      <alignment horizontal="center" wrapText="1"/>
    </xf>
    <xf numFmtId="9" fontId="18" fillId="0" borderId="0" xfId="0" applyNumberFormat="1" applyFont="1" applyFill="1" applyBorder="1" applyAlignment="1">
      <alignment horizontal="left" wrapText="1"/>
    </xf>
    <xf numFmtId="0" fontId="14" fillId="6" borderId="4" xfId="0" applyFont="1" applyFill="1" applyBorder="1" applyAlignment="1">
      <alignment horizontal="center" vertical="center"/>
    </xf>
    <xf numFmtId="0" fontId="2" fillId="6" borderId="9" xfId="0" applyFont="1" applyFill="1" applyBorder="1" applyAlignment="1">
      <alignment horizontal="center" vertical="center"/>
    </xf>
    <xf numFmtId="9" fontId="18" fillId="0" borderId="0" xfId="0" quotePrefix="1" applyNumberFormat="1" applyFont="1" applyFill="1" applyBorder="1" applyAlignment="1">
      <alignment horizontal="left" wrapText="1"/>
    </xf>
    <xf numFmtId="0" fontId="12" fillId="0" borderId="0" xfId="0" applyFont="1" applyAlignment="1">
      <alignment wrapText="1"/>
    </xf>
    <xf numFmtId="0" fontId="14" fillId="6" borderId="3" xfId="0" applyFont="1" applyFill="1" applyBorder="1" applyAlignment="1">
      <alignment horizontal="center" vertical="center"/>
    </xf>
    <xf numFmtId="0" fontId="2" fillId="6" borderId="8" xfId="0" applyFont="1" applyFill="1" applyBorder="1" applyAlignment="1">
      <alignment horizontal="center" vertical="center"/>
    </xf>
    <xf numFmtId="9" fontId="14" fillId="0" borderId="0" xfId="0" applyNumberFormat="1" applyFont="1" applyFill="1" applyBorder="1" applyAlignment="1">
      <alignment horizontal="left" wrapText="1"/>
    </xf>
    <xf numFmtId="0" fontId="1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8"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14" fillId="4" borderId="14" xfId="0" applyFont="1" applyFill="1" applyBorder="1" applyAlignment="1">
      <alignment horizontal="right" vertical="center"/>
    </xf>
    <xf numFmtId="0" fontId="2" fillId="4" borderId="14" xfId="0" applyFont="1" applyFill="1" applyBorder="1" applyAlignment="1">
      <alignment horizontal="right" vertical="center"/>
    </xf>
    <xf numFmtId="0" fontId="14"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4" fillId="0" borderId="0" xfId="0" applyFont="1" applyFill="1" applyBorder="1" applyAlignment="1">
      <alignment horizontal="left" wrapText="1"/>
    </xf>
    <xf numFmtId="0" fontId="2" fillId="0" borderId="0" xfId="0" applyFont="1" applyFill="1" applyBorder="1" applyAlignment="1">
      <alignment horizontal="right" vertical="center"/>
    </xf>
    <xf numFmtId="0" fontId="18" fillId="0" borderId="0" xfId="0" quotePrefix="1" applyFont="1" applyAlignment="1">
      <alignment horizontal="left" wrapText="1"/>
    </xf>
    <xf numFmtId="0" fontId="14" fillId="0" borderId="0" xfId="0" applyFont="1" applyBorder="1" applyAlignment="1">
      <alignment horizontal="right" wrapText="1"/>
    </xf>
    <xf numFmtId="0" fontId="2" fillId="0" borderId="0" xfId="0" applyFont="1" applyBorder="1" applyAlignment="1">
      <alignment horizontal="right" wrapText="1"/>
    </xf>
    <xf numFmtId="0" fontId="18" fillId="0" borderId="0" xfId="0" applyFont="1" applyBorder="1" applyAlignment="1">
      <alignment horizontal="left" wrapText="1"/>
    </xf>
    <xf numFmtId="0" fontId="12" fillId="0" borderId="0" xfId="0" applyFont="1" applyAlignment="1">
      <alignment horizontal="left" wrapText="1"/>
    </xf>
    <xf numFmtId="0" fontId="3" fillId="0" borderId="0" xfId="0" applyFont="1" applyAlignment="1">
      <alignment wrapText="1"/>
    </xf>
    <xf numFmtId="0" fontId="3" fillId="0" borderId="0" xfId="0" quotePrefix="1" applyFont="1" applyAlignment="1">
      <alignment horizontal="left" wrapText="1"/>
    </xf>
    <xf numFmtId="0" fontId="2" fillId="0" borderId="0" xfId="0" applyFont="1" applyFill="1" applyBorder="1" applyAlignment="1">
      <alignment horizontal="center" vertical="center"/>
    </xf>
    <xf numFmtId="0" fontId="14"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14" fillId="0" borderId="0" xfId="0" applyNumberFormat="1" applyFont="1" applyAlignment="1">
      <alignment horizontal="center" vertical="center"/>
    </xf>
    <xf numFmtId="0" fontId="2" fillId="0" borderId="0" xfId="0" applyNumberFormat="1"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wrapText="1"/>
    </xf>
    <xf numFmtId="0" fontId="2" fillId="0" borderId="0" xfId="0" applyFont="1" applyAlignment="1">
      <alignment horizontal="center" wrapText="1"/>
    </xf>
    <xf numFmtId="0" fontId="14" fillId="0" borderId="0" xfId="0" applyFont="1" applyAlignment="1">
      <alignment horizontal="left" vertical="center" wrapText="1"/>
    </xf>
    <xf numFmtId="0" fontId="18" fillId="0" borderId="0" xfId="0" quotePrefix="1" applyFont="1" applyAlignment="1">
      <alignment horizontal="left" vertical="top" wrapText="1"/>
    </xf>
    <xf numFmtId="0" fontId="3" fillId="0" borderId="0" xfId="0" quotePrefix="1" applyFont="1" applyAlignment="1">
      <alignment horizontal="left" vertical="top" wrapText="1"/>
    </xf>
    <xf numFmtId="0" fontId="18" fillId="0" borderId="0" xfId="0" applyFont="1" applyAlignment="1">
      <alignment horizontal="left" wrapText="1"/>
    </xf>
    <xf numFmtId="0" fontId="3" fillId="0" borderId="0" xfId="0" applyFont="1" applyAlignment="1">
      <alignment horizontal="left" wrapText="1"/>
    </xf>
    <xf numFmtId="9" fontId="3" fillId="0" borderId="0" xfId="0" applyNumberFormat="1" applyFont="1" applyFill="1" applyBorder="1" applyAlignment="1">
      <alignment horizontal="left" wrapText="1"/>
    </xf>
    <xf numFmtId="0" fontId="14" fillId="4" borderId="4" xfId="0" applyFont="1" applyFill="1" applyBorder="1" applyAlignment="1">
      <alignment horizontal="center" vertical="center"/>
    </xf>
    <xf numFmtId="0" fontId="2" fillId="4" borderId="9" xfId="0" applyFont="1" applyFill="1" applyBorder="1" applyAlignment="1">
      <alignment horizontal="center" vertical="center"/>
    </xf>
    <xf numFmtId="0" fontId="14" fillId="0" borderId="14" xfId="0" applyFont="1" applyFill="1" applyBorder="1" applyAlignment="1">
      <alignment horizontal="right" vertical="center"/>
    </xf>
    <xf numFmtId="0" fontId="2" fillId="0" borderId="14" xfId="0" applyFont="1" applyFill="1" applyBorder="1" applyAlignment="1">
      <alignment horizontal="right" vertical="center"/>
    </xf>
    <xf numFmtId="0" fontId="14" fillId="0" borderId="0" xfId="0" applyFont="1" applyAlignment="1">
      <alignment horizontal="right" vertical="center"/>
    </xf>
    <xf numFmtId="0" fontId="2" fillId="0" borderId="0" xfId="0" applyFont="1" applyAlignment="1">
      <alignment horizontal="right" vertical="center"/>
    </xf>
    <xf numFmtId="0" fontId="14" fillId="4" borderId="3" xfId="0" applyFont="1" applyFill="1" applyBorder="1" applyAlignment="1">
      <alignment horizontal="center" vertical="center"/>
    </xf>
    <xf numFmtId="0" fontId="2" fillId="4" borderId="8"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352425</xdr:colOff>
      <xdr:row>202</xdr:row>
      <xdr:rowOff>0</xdr:rowOff>
    </xdr:from>
    <xdr:to>
      <xdr:col>6</xdr:col>
      <xdr:colOff>352425</xdr:colOff>
      <xdr:row>202</xdr:row>
      <xdr:rowOff>0</xdr:rowOff>
    </xdr:to>
    <xdr:sp macro="" textlink="">
      <xdr:nvSpPr>
        <xdr:cNvPr id="1512" name="Line 2"/>
        <xdr:cNvSpPr>
          <a:spLocks noChangeShapeType="1"/>
        </xdr:cNvSpPr>
      </xdr:nvSpPr>
      <xdr:spPr bwMode="auto">
        <a:xfrm>
          <a:off x="1343025" y="31565850"/>
          <a:ext cx="3181350" cy="0"/>
        </a:xfrm>
        <a:prstGeom prst="line">
          <a:avLst/>
        </a:prstGeom>
        <a:noFill/>
        <a:ln w="9525">
          <a:solidFill>
            <a:srgbClr val="000000"/>
          </a:solidFill>
          <a:round/>
          <a:headEnd/>
          <a:tailEnd type="triangle" w="med" len="med"/>
        </a:ln>
      </xdr:spPr>
    </xdr:sp>
    <xdr:clientData/>
  </xdr:twoCellAnchor>
  <xdr:twoCellAnchor>
    <xdr:from>
      <xdr:col>1</xdr:col>
      <xdr:colOff>323850</xdr:colOff>
      <xdr:row>201</xdr:row>
      <xdr:rowOff>123825</xdr:rowOff>
    </xdr:from>
    <xdr:to>
      <xdr:col>1</xdr:col>
      <xdr:colOff>323850</xdr:colOff>
      <xdr:row>202</xdr:row>
      <xdr:rowOff>38100</xdr:rowOff>
    </xdr:to>
    <xdr:sp macro="" textlink="">
      <xdr:nvSpPr>
        <xdr:cNvPr id="1513" name="Line 3"/>
        <xdr:cNvSpPr>
          <a:spLocks noChangeShapeType="1"/>
        </xdr:cNvSpPr>
      </xdr:nvSpPr>
      <xdr:spPr bwMode="auto">
        <a:xfrm>
          <a:off x="1314450" y="31527750"/>
          <a:ext cx="0" cy="76200"/>
        </a:xfrm>
        <a:prstGeom prst="line">
          <a:avLst/>
        </a:prstGeom>
        <a:noFill/>
        <a:ln w="9525">
          <a:solidFill>
            <a:srgbClr val="000000"/>
          </a:solidFill>
          <a:round/>
          <a:headEnd/>
          <a:tailEnd/>
        </a:ln>
      </xdr:spPr>
    </xdr:sp>
    <xdr:clientData/>
  </xdr:twoCellAnchor>
  <xdr:twoCellAnchor>
    <xdr:from>
      <xdr:col>2</xdr:col>
      <xdr:colOff>304800</xdr:colOff>
      <xdr:row>201</xdr:row>
      <xdr:rowOff>123825</xdr:rowOff>
    </xdr:from>
    <xdr:to>
      <xdr:col>2</xdr:col>
      <xdr:colOff>304800</xdr:colOff>
      <xdr:row>202</xdr:row>
      <xdr:rowOff>38100</xdr:rowOff>
    </xdr:to>
    <xdr:sp macro="" textlink="">
      <xdr:nvSpPr>
        <xdr:cNvPr id="1514" name="Line 4"/>
        <xdr:cNvSpPr>
          <a:spLocks noChangeShapeType="1"/>
        </xdr:cNvSpPr>
      </xdr:nvSpPr>
      <xdr:spPr bwMode="auto">
        <a:xfrm>
          <a:off x="2000250" y="31527750"/>
          <a:ext cx="0" cy="76200"/>
        </a:xfrm>
        <a:prstGeom prst="line">
          <a:avLst/>
        </a:prstGeom>
        <a:noFill/>
        <a:ln w="9525">
          <a:solidFill>
            <a:srgbClr val="000000"/>
          </a:solidFill>
          <a:round/>
          <a:headEnd/>
          <a:tailEnd/>
        </a:ln>
      </xdr:spPr>
    </xdr:sp>
    <xdr:clientData/>
  </xdr:twoCellAnchor>
  <xdr:twoCellAnchor>
    <xdr:from>
      <xdr:col>3</xdr:col>
      <xdr:colOff>304800</xdr:colOff>
      <xdr:row>201</xdr:row>
      <xdr:rowOff>104775</xdr:rowOff>
    </xdr:from>
    <xdr:to>
      <xdr:col>3</xdr:col>
      <xdr:colOff>304800</xdr:colOff>
      <xdr:row>202</xdr:row>
      <xdr:rowOff>19050</xdr:rowOff>
    </xdr:to>
    <xdr:sp macro="" textlink="">
      <xdr:nvSpPr>
        <xdr:cNvPr id="1515" name="Line 5"/>
        <xdr:cNvSpPr>
          <a:spLocks noChangeShapeType="1"/>
        </xdr:cNvSpPr>
      </xdr:nvSpPr>
      <xdr:spPr bwMode="auto">
        <a:xfrm>
          <a:off x="2619375" y="31508700"/>
          <a:ext cx="0" cy="76200"/>
        </a:xfrm>
        <a:prstGeom prst="line">
          <a:avLst/>
        </a:prstGeom>
        <a:noFill/>
        <a:ln w="9525">
          <a:solidFill>
            <a:srgbClr val="000000"/>
          </a:solidFill>
          <a:round/>
          <a:headEnd/>
          <a:tailEnd/>
        </a:ln>
      </xdr:spPr>
    </xdr:sp>
    <xdr:clientData/>
  </xdr:twoCellAnchor>
  <xdr:twoCellAnchor>
    <xdr:from>
      <xdr:col>4</xdr:col>
      <xdr:colOff>323850</xdr:colOff>
      <xdr:row>201</xdr:row>
      <xdr:rowOff>123825</xdr:rowOff>
    </xdr:from>
    <xdr:to>
      <xdr:col>4</xdr:col>
      <xdr:colOff>323850</xdr:colOff>
      <xdr:row>202</xdr:row>
      <xdr:rowOff>38100</xdr:rowOff>
    </xdr:to>
    <xdr:sp macro="" textlink="">
      <xdr:nvSpPr>
        <xdr:cNvPr id="1516" name="Line 6"/>
        <xdr:cNvSpPr>
          <a:spLocks noChangeShapeType="1"/>
        </xdr:cNvSpPr>
      </xdr:nvSpPr>
      <xdr:spPr bwMode="auto">
        <a:xfrm>
          <a:off x="3257550" y="31527750"/>
          <a:ext cx="0" cy="76200"/>
        </a:xfrm>
        <a:prstGeom prst="line">
          <a:avLst/>
        </a:prstGeom>
        <a:noFill/>
        <a:ln w="9525">
          <a:solidFill>
            <a:srgbClr val="000000"/>
          </a:solidFill>
          <a:round/>
          <a:headEnd/>
          <a:tailEnd/>
        </a:ln>
      </xdr:spPr>
    </xdr:sp>
    <xdr:clientData/>
  </xdr:twoCellAnchor>
  <xdr:twoCellAnchor>
    <xdr:from>
      <xdr:col>5</xdr:col>
      <xdr:colOff>314325</xdr:colOff>
      <xdr:row>201</xdr:row>
      <xdr:rowOff>123825</xdr:rowOff>
    </xdr:from>
    <xdr:to>
      <xdr:col>5</xdr:col>
      <xdr:colOff>314325</xdr:colOff>
      <xdr:row>202</xdr:row>
      <xdr:rowOff>38100</xdr:rowOff>
    </xdr:to>
    <xdr:sp macro="" textlink="">
      <xdr:nvSpPr>
        <xdr:cNvPr id="1517" name="Line 7"/>
        <xdr:cNvSpPr>
          <a:spLocks noChangeShapeType="1"/>
        </xdr:cNvSpPr>
      </xdr:nvSpPr>
      <xdr:spPr bwMode="auto">
        <a:xfrm>
          <a:off x="3867150" y="31527750"/>
          <a:ext cx="0" cy="76200"/>
        </a:xfrm>
        <a:prstGeom prst="line">
          <a:avLst/>
        </a:prstGeom>
        <a:noFill/>
        <a:ln w="9525">
          <a:solidFill>
            <a:srgbClr val="000000"/>
          </a:solidFill>
          <a:round/>
          <a:headEnd/>
          <a:tailEnd/>
        </a:ln>
      </xdr:spPr>
    </xdr:sp>
    <xdr:clientData/>
  </xdr:twoCellAnchor>
  <xdr:twoCellAnchor>
    <xdr:from>
      <xdr:col>1</xdr:col>
      <xdr:colOff>9525</xdr:colOff>
      <xdr:row>204</xdr:row>
      <xdr:rowOff>19050</xdr:rowOff>
    </xdr:from>
    <xdr:to>
      <xdr:col>2</xdr:col>
      <xdr:colOff>447675</xdr:colOff>
      <xdr:row>206</xdr:row>
      <xdr:rowOff>104775</xdr:rowOff>
    </xdr:to>
    <xdr:cxnSp macro="">
      <xdr:nvCxnSpPr>
        <xdr:cNvPr id="1518" name="AutoShape 8"/>
        <xdr:cNvCxnSpPr>
          <a:cxnSpLocks noChangeShapeType="1"/>
        </xdr:cNvCxnSpPr>
      </xdr:nvCxnSpPr>
      <xdr:spPr bwMode="auto">
        <a:xfrm rot="10800000" flipV="1">
          <a:off x="1000125" y="31908750"/>
          <a:ext cx="1143000" cy="409575"/>
        </a:xfrm>
        <a:prstGeom prst="bentConnector3">
          <a:avLst>
            <a:gd name="adj1" fmla="val -722"/>
          </a:avLst>
        </a:prstGeom>
        <a:noFill/>
        <a:ln w="9525">
          <a:solidFill>
            <a:srgbClr val="000000"/>
          </a:solidFill>
          <a:miter lim="800000"/>
          <a:headEnd/>
          <a:tailEnd type="triangle" w="med" len="med"/>
        </a:ln>
      </xdr:spPr>
    </xdr:cxnSp>
    <xdr:clientData/>
  </xdr:twoCellAnchor>
  <xdr:twoCellAnchor>
    <xdr:from>
      <xdr:col>1</xdr:col>
      <xdr:colOff>0</xdr:colOff>
      <xdr:row>204</xdr:row>
      <xdr:rowOff>19050</xdr:rowOff>
    </xdr:from>
    <xdr:to>
      <xdr:col>3</xdr:col>
      <xdr:colOff>438150</xdr:colOff>
      <xdr:row>207</xdr:row>
      <xdr:rowOff>85725</xdr:rowOff>
    </xdr:to>
    <xdr:cxnSp macro="">
      <xdr:nvCxnSpPr>
        <xdr:cNvPr id="1519" name="AutoShape 9"/>
        <xdr:cNvCxnSpPr>
          <a:cxnSpLocks noChangeShapeType="1"/>
        </xdr:cNvCxnSpPr>
      </xdr:nvCxnSpPr>
      <xdr:spPr bwMode="auto">
        <a:xfrm rot="10800000" flipV="1">
          <a:off x="990600" y="31908750"/>
          <a:ext cx="1762125" cy="552450"/>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1</xdr:col>
      <xdr:colOff>0</xdr:colOff>
      <xdr:row>204</xdr:row>
      <xdr:rowOff>0</xdr:rowOff>
    </xdr:from>
    <xdr:to>
      <xdr:col>4</xdr:col>
      <xdr:colOff>428625</xdr:colOff>
      <xdr:row>208</xdr:row>
      <xdr:rowOff>66675</xdr:rowOff>
    </xdr:to>
    <xdr:cxnSp macro="">
      <xdr:nvCxnSpPr>
        <xdr:cNvPr id="1520" name="AutoShape 10"/>
        <xdr:cNvCxnSpPr>
          <a:cxnSpLocks noChangeShapeType="1"/>
        </xdr:cNvCxnSpPr>
      </xdr:nvCxnSpPr>
      <xdr:spPr bwMode="auto">
        <a:xfrm rot="10800000" flipV="1">
          <a:off x="990600" y="31889700"/>
          <a:ext cx="2371725" cy="714375"/>
        </a:xfrm>
        <a:prstGeom prst="bentConnector3">
          <a:avLst>
            <a:gd name="adj1" fmla="val 315"/>
          </a:avLst>
        </a:prstGeom>
        <a:noFill/>
        <a:ln w="9525">
          <a:solidFill>
            <a:srgbClr val="000000"/>
          </a:solidFill>
          <a:miter lim="800000"/>
          <a:headEnd/>
          <a:tailEnd type="triangle" w="med" len="med"/>
        </a:ln>
      </xdr:spPr>
    </xdr:cxnSp>
    <xdr:clientData/>
  </xdr:twoCellAnchor>
  <xdr:twoCellAnchor>
    <xdr:from>
      <xdr:col>1</xdr:col>
      <xdr:colOff>0</xdr:colOff>
      <xdr:row>210</xdr:row>
      <xdr:rowOff>85725</xdr:rowOff>
    </xdr:from>
    <xdr:to>
      <xdr:col>4</xdr:col>
      <xdr:colOff>447675</xdr:colOff>
      <xdr:row>210</xdr:row>
      <xdr:rowOff>85725</xdr:rowOff>
    </xdr:to>
    <xdr:sp macro="" textlink="">
      <xdr:nvSpPr>
        <xdr:cNvPr id="1521" name="Line 11"/>
        <xdr:cNvSpPr>
          <a:spLocks noChangeShapeType="1"/>
        </xdr:cNvSpPr>
      </xdr:nvSpPr>
      <xdr:spPr bwMode="auto">
        <a:xfrm flipH="1">
          <a:off x="990600" y="32994600"/>
          <a:ext cx="2390775" cy="0"/>
        </a:xfrm>
        <a:prstGeom prst="line">
          <a:avLst/>
        </a:prstGeom>
        <a:noFill/>
        <a:ln w="9525">
          <a:solidFill>
            <a:srgbClr val="000000"/>
          </a:solidFill>
          <a:round/>
          <a:headEnd/>
          <a:tailEnd type="triangle" w="med" len="med"/>
        </a:ln>
      </xdr:spPr>
    </xdr:sp>
    <xdr:clientData/>
  </xdr:twoCellAnchor>
  <xdr:twoCellAnchor>
    <xdr:from>
      <xdr:col>4</xdr:col>
      <xdr:colOff>438150</xdr:colOff>
      <xdr:row>210</xdr:row>
      <xdr:rowOff>9525</xdr:rowOff>
    </xdr:from>
    <xdr:to>
      <xdr:col>4</xdr:col>
      <xdr:colOff>438150</xdr:colOff>
      <xdr:row>210</xdr:row>
      <xdr:rowOff>85725</xdr:rowOff>
    </xdr:to>
    <xdr:sp macro="" textlink="">
      <xdr:nvSpPr>
        <xdr:cNvPr id="1522" name="Line 12"/>
        <xdr:cNvSpPr>
          <a:spLocks noChangeShapeType="1"/>
        </xdr:cNvSpPr>
      </xdr:nvSpPr>
      <xdr:spPr bwMode="auto">
        <a:xfrm flipV="1">
          <a:off x="3371850" y="32918400"/>
          <a:ext cx="0" cy="76200"/>
        </a:xfrm>
        <a:prstGeom prst="line">
          <a:avLst/>
        </a:prstGeom>
        <a:noFill/>
        <a:ln w="9525">
          <a:solidFill>
            <a:srgbClr val="000000"/>
          </a:solidFill>
          <a:round/>
          <a:headEnd/>
          <a:tailEnd/>
        </a:ln>
      </xdr:spPr>
    </xdr:sp>
    <xdr:clientData/>
  </xdr:twoCellAnchor>
  <xdr:twoCellAnchor>
    <xdr:from>
      <xdr:col>7</xdr:col>
      <xdr:colOff>104775</xdr:colOff>
      <xdr:row>209</xdr:row>
      <xdr:rowOff>95250</xdr:rowOff>
    </xdr:from>
    <xdr:to>
      <xdr:col>7</xdr:col>
      <xdr:colOff>609600</xdr:colOff>
      <xdr:row>209</xdr:row>
      <xdr:rowOff>95250</xdr:rowOff>
    </xdr:to>
    <xdr:sp macro="" textlink="">
      <xdr:nvSpPr>
        <xdr:cNvPr id="1523" name="Line 84"/>
        <xdr:cNvSpPr>
          <a:spLocks noChangeShapeType="1"/>
        </xdr:cNvSpPr>
      </xdr:nvSpPr>
      <xdr:spPr bwMode="auto">
        <a:xfrm>
          <a:off x="4895850" y="32823150"/>
          <a:ext cx="504825" cy="0"/>
        </a:xfrm>
        <a:prstGeom prst="line">
          <a:avLst/>
        </a:prstGeom>
        <a:noFill/>
        <a:ln w="9525">
          <a:solidFill>
            <a:srgbClr val="000000"/>
          </a:solidFill>
          <a:round/>
          <a:headEnd/>
          <a:tailEnd/>
        </a:ln>
      </xdr:spPr>
    </xdr:sp>
    <xdr:clientData/>
  </xdr:twoCellAnchor>
  <xdr:twoCellAnchor>
    <xdr:from>
      <xdr:col>5</xdr:col>
      <xdr:colOff>333375</xdr:colOff>
      <xdr:row>204</xdr:row>
      <xdr:rowOff>57150</xdr:rowOff>
    </xdr:from>
    <xdr:to>
      <xdr:col>7</xdr:col>
      <xdr:colOff>238125</xdr:colOff>
      <xdr:row>207</xdr:row>
      <xdr:rowOff>142875</xdr:rowOff>
    </xdr:to>
    <xdr:sp macro="" textlink="">
      <xdr:nvSpPr>
        <xdr:cNvPr id="1524" name="Line 85"/>
        <xdr:cNvSpPr>
          <a:spLocks noChangeShapeType="1"/>
        </xdr:cNvSpPr>
      </xdr:nvSpPr>
      <xdr:spPr bwMode="auto">
        <a:xfrm>
          <a:off x="3886200" y="31946850"/>
          <a:ext cx="1143000" cy="571500"/>
        </a:xfrm>
        <a:prstGeom prst="line">
          <a:avLst/>
        </a:prstGeom>
        <a:noFill/>
        <a:ln w="9525">
          <a:solidFill>
            <a:srgbClr val="000000"/>
          </a:solidFill>
          <a:round/>
          <a:headEnd/>
          <a:tailEnd type="triangle" w="med" len="med"/>
        </a:ln>
      </xdr:spPr>
    </xdr:sp>
    <xdr:clientData/>
  </xdr:twoCellAnchor>
  <xdr:twoCellAnchor>
    <xdr:from>
      <xdr:col>0</xdr:col>
      <xdr:colOff>466725</xdr:colOff>
      <xdr:row>98</xdr:row>
      <xdr:rowOff>0</xdr:rowOff>
    </xdr:from>
    <xdr:to>
      <xdr:col>3</xdr:col>
      <xdr:colOff>400050</xdr:colOff>
      <xdr:row>98</xdr:row>
      <xdr:rowOff>0</xdr:rowOff>
    </xdr:to>
    <xdr:sp macro="" textlink="">
      <xdr:nvSpPr>
        <xdr:cNvPr id="1525" name="Line 92"/>
        <xdr:cNvSpPr>
          <a:spLocks noChangeShapeType="1"/>
        </xdr:cNvSpPr>
      </xdr:nvSpPr>
      <xdr:spPr bwMode="auto">
        <a:xfrm>
          <a:off x="466725" y="14563725"/>
          <a:ext cx="2247900" cy="0"/>
        </a:xfrm>
        <a:prstGeom prst="line">
          <a:avLst/>
        </a:prstGeom>
        <a:noFill/>
        <a:ln w="9525">
          <a:solidFill>
            <a:srgbClr val="000000"/>
          </a:solidFill>
          <a:round/>
          <a:headEnd/>
          <a:tailEnd/>
        </a:ln>
      </xdr:spPr>
    </xdr:sp>
    <xdr:clientData/>
  </xdr:twoCellAnchor>
  <xdr:twoCellAnchor>
    <xdr:from>
      <xdr:col>0</xdr:col>
      <xdr:colOff>485775</xdr:colOff>
      <xdr:row>97</xdr:row>
      <xdr:rowOff>133350</xdr:rowOff>
    </xdr:from>
    <xdr:to>
      <xdr:col>0</xdr:col>
      <xdr:colOff>485775</xdr:colOff>
      <xdr:row>98</xdr:row>
      <xdr:rowOff>38100</xdr:rowOff>
    </xdr:to>
    <xdr:sp macro="" textlink="">
      <xdr:nvSpPr>
        <xdr:cNvPr id="1526" name="Line 93"/>
        <xdr:cNvSpPr>
          <a:spLocks noChangeShapeType="1"/>
        </xdr:cNvSpPr>
      </xdr:nvSpPr>
      <xdr:spPr bwMode="auto">
        <a:xfrm>
          <a:off x="485775" y="14535150"/>
          <a:ext cx="0" cy="66675"/>
        </a:xfrm>
        <a:prstGeom prst="line">
          <a:avLst/>
        </a:prstGeom>
        <a:noFill/>
        <a:ln w="9525">
          <a:solidFill>
            <a:srgbClr val="000000"/>
          </a:solidFill>
          <a:round/>
          <a:headEnd/>
          <a:tailEnd/>
        </a:ln>
      </xdr:spPr>
    </xdr:sp>
    <xdr:clientData/>
  </xdr:twoCellAnchor>
  <xdr:twoCellAnchor>
    <xdr:from>
      <xdr:col>1</xdr:col>
      <xdr:colOff>314325</xdr:colOff>
      <xdr:row>97</xdr:row>
      <xdr:rowOff>123825</xdr:rowOff>
    </xdr:from>
    <xdr:to>
      <xdr:col>1</xdr:col>
      <xdr:colOff>314325</xdr:colOff>
      <xdr:row>98</xdr:row>
      <xdr:rowOff>57150</xdr:rowOff>
    </xdr:to>
    <xdr:sp macro="" textlink="">
      <xdr:nvSpPr>
        <xdr:cNvPr id="1527" name="Line 94"/>
        <xdr:cNvSpPr>
          <a:spLocks noChangeShapeType="1"/>
        </xdr:cNvSpPr>
      </xdr:nvSpPr>
      <xdr:spPr bwMode="auto">
        <a:xfrm>
          <a:off x="1304925" y="14525625"/>
          <a:ext cx="0" cy="95250"/>
        </a:xfrm>
        <a:prstGeom prst="line">
          <a:avLst/>
        </a:prstGeom>
        <a:noFill/>
        <a:ln w="9525">
          <a:solidFill>
            <a:srgbClr val="000000"/>
          </a:solidFill>
          <a:round/>
          <a:headEnd/>
          <a:tailEnd/>
        </a:ln>
      </xdr:spPr>
    </xdr:sp>
    <xdr:clientData/>
  </xdr:twoCellAnchor>
  <xdr:twoCellAnchor>
    <xdr:from>
      <xdr:col>2</xdr:col>
      <xdr:colOff>314325</xdr:colOff>
      <xdr:row>97</xdr:row>
      <xdr:rowOff>123825</xdr:rowOff>
    </xdr:from>
    <xdr:to>
      <xdr:col>2</xdr:col>
      <xdr:colOff>314325</xdr:colOff>
      <xdr:row>98</xdr:row>
      <xdr:rowOff>47625</xdr:rowOff>
    </xdr:to>
    <xdr:sp macro="" textlink="">
      <xdr:nvSpPr>
        <xdr:cNvPr id="1528" name="Line 95"/>
        <xdr:cNvSpPr>
          <a:spLocks noChangeShapeType="1"/>
        </xdr:cNvSpPr>
      </xdr:nvSpPr>
      <xdr:spPr bwMode="auto">
        <a:xfrm>
          <a:off x="2009775" y="14525625"/>
          <a:ext cx="0" cy="85725"/>
        </a:xfrm>
        <a:prstGeom prst="line">
          <a:avLst/>
        </a:prstGeom>
        <a:noFill/>
        <a:ln w="9525">
          <a:solidFill>
            <a:srgbClr val="000000"/>
          </a:solidFill>
          <a:round/>
          <a:headEnd/>
          <a:tailEnd/>
        </a:ln>
      </xdr:spPr>
    </xdr:sp>
    <xdr:clientData/>
  </xdr:twoCellAnchor>
  <xdr:twoCellAnchor>
    <xdr:from>
      <xdr:col>3</xdr:col>
      <xdr:colOff>323850</xdr:colOff>
      <xdr:row>97</xdr:row>
      <xdr:rowOff>133350</xdr:rowOff>
    </xdr:from>
    <xdr:to>
      <xdr:col>3</xdr:col>
      <xdr:colOff>323850</xdr:colOff>
      <xdr:row>98</xdr:row>
      <xdr:rowOff>19050</xdr:rowOff>
    </xdr:to>
    <xdr:sp macro="" textlink="">
      <xdr:nvSpPr>
        <xdr:cNvPr id="1529" name="Line 97"/>
        <xdr:cNvSpPr>
          <a:spLocks noChangeShapeType="1"/>
        </xdr:cNvSpPr>
      </xdr:nvSpPr>
      <xdr:spPr bwMode="auto">
        <a:xfrm>
          <a:off x="2638425" y="14535150"/>
          <a:ext cx="0" cy="47625"/>
        </a:xfrm>
        <a:prstGeom prst="line">
          <a:avLst/>
        </a:prstGeom>
        <a:noFill/>
        <a:ln w="9525">
          <a:solidFill>
            <a:srgbClr val="000000"/>
          </a:solidFill>
          <a:round/>
          <a:headEnd/>
          <a:tailEnd/>
        </a:ln>
      </xdr:spPr>
    </xdr:sp>
    <xdr:clientData/>
  </xdr:twoCellAnchor>
  <xdr:twoCellAnchor>
    <xdr:from>
      <xdr:col>1</xdr:col>
      <xdr:colOff>381000</xdr:colOff>
      <xdr:row>98</xdr:row>
      <xdr:rowOff>152400</xdr:rowOff>
    </xdr:from>
    <xdr:to>
      <xdr:col>1</xdr:col>
      <xdr:colOff>381000</xdr:colOff>
      <xdr:row>99</xdr:row>
      <xdr:rowOff>66675</xdr:rowOff>
    </xdr:to>
    <xdr:sp macro="" textlink="">
      <xdr:nvSpPr>
        <xdr:cNvPr id="1530" name="Line 98"/>
        <xdr:cNvSpPr>
          <a:spLocks noChangeShapeType="1"/>
        </xdr:cNvSpPr>
      </xdr:nvSpPr>
      <xdr:spPr bwMode="auto">
        <a:xfrm>
          <a:off x="1371600" y="14716125"/>
          <a:ext cx="0" cy="95250"/>
        </a:xfrm>
        <a:prstGeom prst="line">
          <a:avLst/>
        </a:prstGeom>
        <a:noFill/>
        <a:ln w="9525">
          <a:solidFill>
            <a:srgbClr val="000000"/>
          </a:solidFill>
          <a:round/>
          <a:headEnd/>
          <a:tailEnd/>
        </a:ln>
      </xdr:spPr>
    </xdr:sp>
    <xdr:clientData/>
  </xdr:twoCellAnchor>
  <xdr:twoCellAnchor>
    <xdr:from>
      <xdr:col>0</xdr:col>
      <xdr:colOff>647700</xdr:colOff>
      <xdr:row>99</xdr:row>
      <xdr:rowOff>76200</xdr:rowOff>
    </xdr:from>
    <xdr:to>
      <xdr:col>1</xdr:col>
      <xdr:colOff>381000</xdr:colOff>
      <xdr:row>99</xdr:row>
      <xdr:rowOff>76200</xdr:rowOff>
    </xdr:to>
    <xdr:sp macro="" textlink="">
      <xdr:nvSpPr>
        <xdr:cNvPr id="1531" name="Line 99"/>
        <xdr:cNvSpPr>
          <a:spLocks noChangeShapeType="1"/>
        </xdr:cNvSpPr>
      </xdr:nvSpPr>
      <xdr:spPr bwMode="auto">
        <a:xfrm flipH="1">
          <a:off x="647700" y="14820900"/>
          <a:ext cx="723900" cy="0"/>
        </a:xfrm>
        <a:prstGeom prst="line">
          <a:avLst/>
        </a:prstGeom>
        <a:noFill/>
        <a:ln w="9525">
          <a:solidFill>
            <a:srgbClr val="000000"/>
          </a:solidFill>
          <a:round/>
          <a:headEnd/>
          <a:tailEnd type="triangle" w="med" len="med"/>
        </a:ln>
      </xdr:spPr>
    </xdr:sp>
    <xdr:clientData/>
  </xdr:twoCellAnchor>
  <xdr:twoCellAnchor>
    <xdr:from>
      <xdr:col>2</xdr:col>
      <xdr:colOff>257175</xdr:colOff>
      <xdr:row>99</xdr:row>
      <xdr:rowOff>0</xdr:rowOff>
    </xdr:from>
    <xdr:to>
      <xdr:col>2</xdr:col>
      <xdr:colOff>257175</xdr:colOff>
      <xdr:row>100</xdr:row>
      <xdr:rowOff>66675</xdr:rowOff>
    </xdr:to>
    <xdr:sp macro="" textlink="">
      <xdr:nvSpPr>
        <xdr:cNvPr id="1532" name="Line 100"/>
        <xdr:cNvSpPr>
          <a:spLocks noChangeShapeType="1"/>
        </xdr:cNvSpPr>
      </xdr:nvSpPr>
      <xdr:spPr bwMode="auto">
        <a:xfrm>
          <a:off x="1952625" y="14744700"/>
          <a:ext cx="0" cy="228600"/>
        </a:xfrm>
        <a:prstGeom prst="line">
          <a:avLst/>
        </a:prstGeom>
        <a:noFill/>
        <a:ln w="9525">
          <a:solidFill>
            <a:srgbClr val="000000"/>
          </a:solidFill>
          <a:round/>
          <a:headEnd/>
          <a:tailEnd/>
        </a:ln>
      </xdr:spPr>
    </xdr:sp>
    <xdr:clientData/>
  </xdr:twoCellAnchor>
  <xdr:twoCellAnchor>
    <xdr:from>
      <xdr:col>0</xdr:col>
      <xdr:colOff>704850</xdr:colOff>
      <xdr:row>100</xdr:row>
      <xdr:rowOff>76200</xdr:rowOff>
    </xdr:from>
    <xdr:to>
      <xdr:col>2</xdr:col>
      <xdr:colOff>257175</xdr:colOff>
      <xdr:row>100</xdr:row>
      <xdr:rowOff>76200</xdr:rowOff>
    </xdr:to>
    <xdr:sp macro="" textlink="">
      <xdr:nvSpPr>
        <xdr:cNvPr id="1533" name="Line 101"/>
        <xdr:cNvSpPr>
          <a:spLocks noChangeShapeType="1"/>
        </xdr:cNvSpPr>
      </xdr:nvSpPr>
      <xdr:spPr bwMode="auto">
        <a:xfrm flipH="1">
          <a:off x="704850" y="14982825"/>
          <a:ext cx="1247775" cy="0"/>
        </a:xfrm>
        <a:prstGeom prst="line">
          <a:avLst/>
        </a:prstGeom>
        <a:noFill/>
        <a:ln w="9525">
          <a:solidFill>
            <a:srgbClr val="000000"/>
          </a:solidFill>
          <a:round/>
          <a:headEnd/>
          <a:tailEnd type="triangle" w="med" len="med"/>
        </a:ln>
      </xdr:spPr>
    </xdr:sp>
    <xdr:clientData/>
  </xdr:twoCellAnchor>
  <xdr:twoCellAnchor>
    <xdr:from>
      <xdr:col>3</xdr:col>
      <xdr:colOff>342900</xdr:colOff>
      <xdr:row>99</xdr:row>
      <xdr:rowOff>9525</xdr:rowOff>
    </xdr:from>
    <xdr:to>
      <xdr:col>3</xdr:col>
      <xdr:colOff>342900</xdr:colOff>
      <xdr:row>101</xdr:row>
      <xdr:rowOff>123825</xdr:rowOff>
    </xdr:to>
    <xdr:sp macro="" textlink="">
      <xdr:nvSpPr>
        <xdr:cNvPr id="1534" name="Line 102"/>
        <xdr:cNvSpPr>
          <a:spLocks noChangeShapeType="1"/>
        </xdr:cNvSpPr>
      </xdr:nvSpPr>
      <xdr:spPr bwMode="auto">
        <a:xfrm>
          <a:off x="2657475" y="14754225"/>
          <a:ext cx="0" cy="438150"/>
        </a:xfrm>
        <a:prstGeom prst="line">
          <a:avLst/>
        </a:prstGeom>
        <a:noFill/>
        <a:ln w="9525">
          <a:solidFill>
            <a:srgbClr val="000000"/>
          </a:solidFill>
          <a:round/>
          <a:headEnd/>
          <a:tailEnd/>
        </a:ln>
      </xdr:spPr>
    </xdr:sp>
    <xdr:clientData/>
  </xdr:twoCellAnchor>
  <xdr:twoCellAnchor>
    <xdr:from>
      <xdr:col>0</xdr:col>
      <xdr:colOff>752475</xdr:colOff>
      <xdr:row>101</xdr:row>
      <xdr:rowOff>142875</xdr:rowOff>
    </xdr:from>
    <xdr:to>
      <xdr:col>3</xdr:col>
      <xdr:colOff>342900</xdr:colOff>
      <xdr:row>101</xdr:row>
      <xdr:rowOff>142875</xdr:rowOff>
    </xdr:to>
    <xdr:sp macro="" textlink="">
      <xdr:nvSpPr>
        <xdr:cNvPr id="1535" name="Line 103"/>
        <xdr:cNvSpPr>
          <a:spLocks noChangeShapeType="1"/>
        </xdr:cNvSpPr>
      </xdr:nvSpPr>
      <xdr:spPr bwMode="auto">
        <a:xfrm flipH="1">
          <a:off x="752475" y="15211425"/>
          <a:ext cx="1905000" cy="0"/>
        </a:xfrm>
        <a:prstGeom prst="line">
          <a:avLst/>
        </a:prstGeom>
        <a:noFill/>
        <a:ln w="9525">
          <a:solidFill>
            <a:srgbClr val="000000"/>
          </a:solidFill>
          <a:round/>
          <a:headEnd/>
          <a:tailEnd type="triangle" w="med" len="med"/>
        </a:ln>
      </xdr:spPr>
    </xdr:sp>
    <xdr:clientData/>
  </xdr:twoCellAnchor>
  <xdr:twoCellAnchor>
    <xdr:from>
      <xdr:col>1</xdr:col>
      <xdr:colOff>323850</xdr:colOff>
      <xdr:row>252</xdr:row>
      <xdr:rowOff>0</xdr:rowOff>
    </xdr:from>
    <xdr:to>
      <xdr:col>6</xdr:col>
      <xdr:colOff>323850</xdr:colOff>
      <xdr:row>252</xdr:row>
      <xdr:rowOff>0</xdr:rowOff>
    </xdr:to>
    <xdr:sp macro="" textlink="">
      <xdr:nvSpPr>
        <xdr:cNvPr id="1536" name="Line 113"/>
        <xdr:cNvSpPr>
          <a:spLocks noChangeShapeType="1"/>
        </xdr:cNvSpPr>
      </xdr:nvSpPr>
      <xdr:spPr bwMode="auto">
        <a:xfrm>
          <a:off x="1314450" y="39433500"/>
          <a:ext cx="3181350" cy="0"/>
        </a:xfrm>
        <a:prstGeom prst="line">
          <a:avLst/>
        </a:prstGeom>
        <a:noFill/>
        <a:ln w="9525">
          <a:solidFill>
            <a:srgbClr val="000000"/>
          </a:solidFill>
          <a:round/>
          <a:headEnd/>
          <a:tailEnd type="triangle" w="med" len="med"/>
        </a:ln>
      </xdr:spPr>
    </xdr:sp>
    <xdr:clientData/>
  </xdr:twoCellAnchor>
  <xdr:twoCellAnchor>
    <xdr:from>
      <xdr:col>1</xdr:col>
      <xdr:colOff>333375</xdr:colOff>
      <xdr:row>251</xdr:row>
      <xdr:rowOff>123825</xdr:rowOff>
    </xdr:from>
    <xdr:to>
      <xdr:col>1</xdr:col>
      <xdr:colOff>333375</xdr:colOff>
      <xdr:row>252</xdr:row>
      <xdr:rowOff>38100</xdr:rowOff>
    </xdr:to>
    <xdr:sp macro="" textlink="">
      <xdr:nvSpPr>
        <xdr:cNvPr id="1537" name="Line 114"/>
        <xdr:cNvSpPr>
          <a:spLocks noChangeShapeType="1"/>
        </xdr:cNvSpPr>
      </xdr:nvSpPr>
      <xdr:spPr bwMode="auto">
        <a:xfrm>
          <a:off x="1323975" y="39395400"/>
          <a:ext cx="0" cy="76200"/>
        </a:xfrm>
        <a:prstGeom prst="line">
          <a:avLst/>
        </a:prstGeom>
        <a:noFill/>
        <a:ln w="9525">
          <a:solidFill>
            <a:srgbClr val="000000"/>
          </a:solidFill>
          <a:round/>
          <a:headEnd/>
          <a:tailEnd/>
        </a:ln>
      </xdr:spPr>
    </xdr:sp>
    <xdr:clientData/>
  </xdr:twoCellAnchor>
  <xdr:twoCellAnchor>
    <xdr:from>
      <xdr:col>2</xdr:col>
      <xdr:colOff>323850</xdr:colOff>
      <xdr:row>251</xdr:row>
      <xdr:rowOff>123825</xdr:rowOff>
    </xdr:from>
    <xdr:to>
      <xdr:col>2</xdr:col>
      <xdr:colOff>323850</xdr:colOff>
      <xdr:row>252</xdr:row>
      <xdr:rowOff>38100</xdr:rowOff>
    </xdr:to>
    <xdr:sp macro="" textlink="">
      <xdr:nvSpPr>
        <xdr:cNvPr id="1538" name="Line 115"/>
        <xdr:cNvSpPr>
          <a:spLocks noChangeShapeType="1"/>
        </xdr:cNvSpPr>
      </xdr:nvSpPr>
      <xdr:spPr bwMode="auto">
        <a:xfrm>
          <a:off x="2019300" y="39395400"/>
          <a:ext cx="0" cy="76200"/>
        </a:xfrm>
        <a:prstGeom prst="line">
          <a:avLst/>
        </a:prstGeom>
        <a:noFill/>
        <a:ln w="9525">
          <a:solidFill>
            <a:srgbClr val="000000"/>
          </a:solidFill>
          <a:round/>
          <a:headEnd/>
          <a:tailEnd/>
        </a:ln>
      </xdr:spPr>
    </xdr:sp>
    <xdr:clientData/>
  </xdr:twoCellAnchor>
  <xdr:twoCellAnchor>
    <xdr:from>
      <xdr:col>3</xdr:col>
      <xdr:colOff>314325</xdr:colOff>
      <xdr:row>251</xdr:row>
      <xdr:rowOff>104775</xdr:rowOff>
    </xdr:from>
    <xdr:to>
      <xdr:col>3</xdr:col>
      <xdr:colOff>314325</xdr:colOff>
      <xdr:row>252</xdr:row>
      <xdr:rowOff>19050</xdr:rowOff>
    </xdr:to>
    <xdr:sp macro="" textlink="">
      <xdr:nvSpPr>
        <xdr:cNvPr id="1539" name="Line 116"/>
        <xdr:cNvSpPr>
          <a:spLocks noChangeShapeType="1"/>
        </xdr:cNvSpPr>
      </xdr:nvSpPr>
      <xdr:spPr bwMode="auto">
        <a:xfrm>
          <a:off x="2628900" y="39376350"/>
          <a:ext cx="0" cy="76200"/>
        </a:xfrm>
        <a:prstGeom prst="line">
          <a:avLst/>
        </a:prstGeom>
        <a:noFill/>
        <a:ln w="9525">
          <a:solidFill>
            <a:srgbClr val="000000"/>
          </a:solidFill>
          <a:round/>
          <a:headEnd/>
          <a:tailEnd/>
        </a:ln>
      </xdr:spPr>
    </xdr:sp>
    <xdr:clientData/>
  </xdr:twoCellAnchor>
  <xdr:twoCellAnchor>
    <xdr:from>
      <xdr:col>4</xdr:col>
      <xdr:colOff>314325</xdr:colOff>
      <xdr:row>251</xdr:row>
      <xdr:rowOff>123825</xdr:rowOff>
    </xdr:from>
    <xdr:to>
      <xdr:col>4</xdr:col>
      <xdr:colOff>314325</xdr:colOff>
      <xdr:row>252</xdr:row>
      <xdr:rowOff>38100</xdr:rowOff>
    </xdr:to>
    <xdr:sp macro="" textlink="">
      <xdr:nvSpPr>
        <xdr:cNvPr id="1540" name="Line 117"/>
        <xdr:cNvSpPr>
          <a:spLocks noChangeShapeType="1"/>
        </xdr:cNvSpPr>
      </xdr:nvSpPr>
      <xdr:spPr bwMode="auto">
        <a:xfrm>
          <a:off x="3248025" y="39395400"/>
          <a:ext cx="0" cy="76200"/>
        </a:xfrm>
        <a:prstGeom prst="line">
          <a:avLst/>
        </a:prstGeom>
        <a:noFill/>
        <a:ln w="9525">
          <a:solidFill>
            <a:srgbClr val="000000"/>
          </a:solidFill>
          <a:round/>
          <a:headEnd/>
          <a:tailEnd/>
        </a:ln>
      </xdr:spPr>
    </xdr:sp>
    <xdr:clientData/>
  </xdr:twoCellAnchor>
  <xdr:twoCellAnchor>
    <xdr:from>
      <xdr:col>5</xdr:col>
      <xdr:colOff>314325</xdr:colOff>
      <xdr:row>251</xdr:row>
      <xdr:rowOff>123825</xdr:rowOff>
    </xdr:from>
    <xdr:to>
      <xdr:col>5</xdr:col>
      <xdr:colOff>314325</xdr:colOff>
      <xdr:row>252</xdr:row>
      <xdr:rowOff>38100</xdr:rowOff>
    </xdr:to>
    <xdr:sp macro="" textlink="">
      <xdr:nvSpPr>
        <xdr:cNvPr id="1541" name="Line 118"/>
        <xdr:cNvSpPr>
          <a:spLocks noChangeShapeType="1"/>
        </xdr:cNvSpPr>
      </xdr:nvSpPr>
      <xdr:spPr bwMode="auto">
        <a:xfrm>
          <a:off x="3867150" y="39395400"/>
          <a:ext cx="0" cy="76200"/>
        </a:xfrm>
        <a:prstGeom prst="line">
          <a:avLst/>
        </a:prstGeom>
        <a:noFill/>
        <a:ln w="9525">
          <a:solidFill>
            <a:srgbClr val="000000"/>
          </a:solidFill>
          <a:round/>
          <a:headEnd/>
          <a:tailEnd/>
        </a:ln>
      </xdr:spPr>
    </xdr:sp>
    <xdr:clientData/>
  </xdr:twoCellAnchor>
  <xdr:twoCellAnchor>
    <xdr:from>
      <xdr:col>1</xdr:col>
      <xdr:colOff>9525</xdr:colOff>
      <xdr:row>254</xdr:row>
      <xdr:rowOff>19050</xdr:rowOff>
    </xdr:from>
    <xdr:to>
      <xdr:col>2</xdr:col>
      <xdr:colOff>447675</xdr:colOff>
      <xdr:row>256</xdr:row>
      <xdr:rowOff>104775</xdr:rowOff>
    </xdr:to>
    <xdr:cxnSp macro="">
      <xdr:nvCxnSpPr>
        <xdr:cNvPr id="1542" name="AutoShape 119"/>
        <xdr:cNvCxnSpPr>
          <a:cxnSpLocks noChangeShapeType="1"/>
        </xdr:cNvCxnSpPr>
      </xdr:nvCxnSpPr>
      <xdr:spPr bwMode="auto">
        <a:xfrm rot="10800000" flipV="1">
          <a:off x="1000125" y="39776400"/>
          <a:ext cx="1143000" cy="409575"/>
        </a:xfrm>
        <a:prstGeom prst="bentConnector3">
          <a:avLst>
            <a:gd name="adj1" fmla="val -722"/>
          </a:avLst>
        </a:prstGeom>
        <a:noFill/>
        <a:ln w="9525">
          <a:solidFill>
            <a:srgbClr val="000000"/>
          </a:solidFill>
          <a:miter lim="800000"/>
          <a:headEnd/>
          <a:tailEnd type="triangle" w="med" len="med"/>
        </a:ln>
      </xdr:spPr>
    </xdr:cxnSp>
    <xdr:clientData/>
  </xdr:twoCellAnchor>
  <xdr:twoCellAnchor>
    <xdr:from>
      <xdr:col>1</xdr:col>
      <xdr:colOff>0</xdr:colOff>
      <xdr:row>254</xdr:row>
      <xdr:rowOff>19050</xdr:rowOff>
    </xdr:from>
    <xdr:to>
      <xdr:col>3</xdr:col>
      <xdr:colOff>438150</xdr:colOff>
      <xdr:row>257</xdr:row>
      <xdr:rowOff>85725</xdr:rowOff>
    </xdr:to>
    <xdr:cxnSp macro="">
      <xdr:nvCxnSpPr>
        <xdr:cNvPr id="1543" name="AutoShape 120"/>
        <xdr:cNvCxnSpPr>
          <a:cxnSpLocks noChangeShapeType="1"/>
        </xdr:cNvCxnSpPr>
      </xdr:nvCxnSpPr>
      <xdr:spPr bwMode="auto">
        <a:xfrm rot="10800000" flipV="1">
          <a:off x="990600" y="39776400"/>
          <a:ext cx="1762125" cy="552450"/>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1</xdr:col>
      <xdr:colOff>0</xdr:colOff>
      <xdr:row>254</xdr:row>
      <xdr:rowOff>0</xdr:rowOff>
    </xdr:from>
    <xdr:to>
      <xdr:col>4</xdr:col>
      <xdr:colOff>428625</xdr:colOff>
      <xdr:row>258</xdr:row>
      <xdr:rowOff>66675</xdr:rowOff>
    </xdr:to>
    <xdr:cxnSp macro="">
      <xdr:nvCxnSpPr>
        <xdr:cNvPr id="1544" name="AutoShape 121"/>
        <xdr:cNvCxnSpPr>
          <a:cxnSpLocks noChangeShapeType="1"/>
        </xdr:cNvCxnSpPr>
      </xdr:nvCxnSpPr>
      <xdr:spPr bwMode="auto">
        <a:xfrm rot="10800000" flipV="1">
          <a:off x="990600" y="39757350"/>
          <a:ext cx="2371725" cy="714375"/>
        </a:xfrm>
        <a:prstGeom prst="bentConnector3">
          <a:avLst>
            <a:gd name="adj1" fmla="val 315"/>
          </a:avLst>
        </a:prstGeom>
        <a:noFill/>
        <a:ln w="9525">
          <a:solidFill>
            <a:srgbClr val="000000"/>
          </a:solidFill>
          <a:miter lim="800000"/>
          <a:headEnd/>
          <a:tailEnd type="triangle" w="med" len="med"/>
        </a:ln>
      </xdr:spPr>
    </xdr:cxnSp>
    <xdr:clientData/>
  </xdr:twoCellAnchor>
  <xdr:twoCellAnchor>
    <xdr:from>
      <xdr:col>1</xdr:col>
      <xdr:colOff>0</xdr:colOff>
      <xdr:row>260</xdr:row>
      <xdr:rowOff>85725</xdr:rowOff>
    </xdr:from>
    <xdr:to>
      <xdr:col>4</xdr:col>
      <xdr:colOff>447675</xdr:colOff>
      <xdr:row>260</xdr:row>
      <xdr:rowOff>85725</xdr:rowOff>
    </xdr:to>
    <xdr:sp macro="" textlink="">
      <xdr:nvSpPr>
        <xdr:cNvPr id="1545" name="Line 122"/>
        <xdr:cNvSpPr>
          <a:spLocks noChangeShapeType="1"/>
        </xdr:cNvSpPr>
      </xdr:nvSpPr>
      <xdr:spPr bwMode="auto">
        <a:xfrm flipH="1">
          <a:off x="990600" y="40862250"/>
          <a:ext cx="2390775" cy="0"/>
        </a:xfrm>
        <a:prstGeom prst="line">
          <a:avLst/>
        </a:prstGeom>
        <a:noFill/>
        <a:ln w="9525">
          <a:solidFill>
            <a:srgbClr val="000000"/>
          </a:solidFill>
          <a:round/>
          <a:headEnd/>
          <a:tailEnd type="triangle" w="med" len="med"/>
        </a:ln>
      </xdr:spPr>
    </xdr:sp>
    <xdr:clientData/>
  </xdr:twoCellAnchor>
  <xdr:twoCellAnchor>
    <xdr:from>
      <xdr:col>4</xdr:col>
      <xdr:colOff>438150</xdr:colOff>
      <xdr:row>260</xdr:row>
      <xdr:rowOff>9525</xdr:rowOff>
    </xdr:from>
    <xdr:to>
      <xdr:col>4</xdr:col>
      <xdr:colOff>438150</xdr:colOff>
      <xdr:row>260</xdr:row>
      <xdr:rowOff>85725</xdr:rowOff>
    </xdr:to>
    <xdr:sp macro="" textlink="">
      <xdr:nvSpPr>
        <xdr:cNvPr id="1546" name="Line 123"/>
        <xdr:cNvSpPr>
          <a:spLocks noChangeShapeType="1"/>
        </xdr:cNvSpPr>
      </xdr:nvSpPr>
      <xdr:spPr bwMode="auto">
        <a:xfrm flipV="1">
          <a:off x="3371850" y="40786050"/>
          <a:ext cx="0" cy="76200"/>
        </a:xfrm>
        <a:prstGeom prst="line">
          <a:avLst/>
        </a:prstGeom>
        <a:noFill/>
        <a:ln w="9525">
          <a:solidFill>
            <a:srgbClr val="000000"/>
          </a:solidFill>
          <a:round/>
          <a:headEnd/>
          <a:tailEnd/>
        </a:ln>
      </xdr:spPr>
    </xdr:sp>
    <xdr:clientData/>
  </xdr:twoCellAnchor>
  <xdr:twoCellAnchor>
    <xdr:from>
      <xdr:col>7</xdr:col>
      <xdr:colOff>104775</xdr:colOff>
      <xdr:row>259</xdr:row>
      <xdr:rowOff>95250</xdr:rowOff>
    </xdr:from>
    <xdr:to>
      <xdr:col>7</xdr:col>
      <xdr:colOff>609600</xdr:colOff>
      <xdr:row>259</xdr:row>
      <xdr:rowOff>95250</xdr:rowOff>
    </xdr:to>
    <xdr:sp macro="" textlink="">
      <xdr:nvSpPr>
        <xdr:cNvPr id="1547" name="Line 124"/>
        <xdr:cNvSpPr>
          <a:spLocks noChangeShapeType="1"/>
        </xdr:cNvSpPr>
      </xdr:nvSpPr>
      <xdr:spPr bwMode="auto">
        <a:xfrm>
          <a:off x="4895850" y="40690800"/>
          <a:ext cx="504825" cy="0"/>
        </a:xfrm>
        <a:prstGeom prst="line">
          <a:avLst/>
        </a:prstGeom>
        <a:noFill/>
        <a:ln w="9525">
          <a:solidFill>
            <a:srgbClr val="000000"/>
          </a:solidFill>
          <a:round/>
          <a:headEnd/>
          <a:tailEnd/>
        </a:ln>
      </xdr:spPr>
    </xdr:sp>
    <xdr:clientData/>
  </xdr:twoCellAnchor>
  <xdr:twoCellAnchor>
    <xdr:from>
      <xdr:col>5</xdr:col>
      <xdr:colOff>333375</xdr:colOff>
      <xdr:row>254</xdr:row>
      <xdr:rowOff>57150</xdr:rowOff>
    </xdr:from>
    <xdr:to>
      <xdr:col>7</xdr:col>
      <xdr:colOff>238125</xdr:colOff>
      <xdr:row>257</xdr:row>
      <xdr:rowOff>142875</xdr:rowOff>
    </xdr:to>
    <xdr:sp macro="" textlink="">
      <xdr:nvSpPr>
        <xdr:cNvPr id="1548" name="Line 125"/>
        <xdr:cNvSpPr>
          <a:spLocks noChangeShapeType="1"/>
        </xdr:cNvSpPr>
      </xdr:nvSpPr>
      <xdr:spPr bwMode="auto">
        <a:xfrm>
          <a:off x="3886200" y="39814500"/>
          <a:ext cx="1143000" cy="5715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0"/>
  <sheetViews>
    <sheetView tabSelected="1" zoomScaleNormal="100" zoomScaleSheetLayoutView="100" workbookViewId="0">
      <selection activeCell="M290" sqref="M290"/>
    </sheetView>
  </sheetViews>
  <sheetFormatPr defaultRowHeight="12.75" x14ac:dyDescent="0.2"/>
  <cols>
    <col min="1" max="1" width="17.33203125" style="1" customWidth="1"/>
    <col min="2" max="2" width="12.33203125" style="1" customWidth="1"/>
    <col min="3" max="7" width="10.83203125" style="1" customWidth="1"/>
    <col min="8" max="8" width="12.5" style="1" customWidth="1"/>
    <col min="9" max="9" width="10.83203125" style="1" customWidth="1"/>
    <col min="10" max="10" width="4.33203125" style="1" customWidth="1"/>
    <col min="11" max="16384" width="9.33203125" style="1"/>
  </cols>
  <sheetData>
    <row r="1" spans="1:12" x14ac:dyDescent="0.2">
      <c r="A1" s="23" t="s">
        <v>102</v>
      </c>
      <c r="B1" s="23"/>
      <c r="C1" s="23"/>
      <c r="D1" s="23"/>
      <c r="E1" s="24"/>
      <c r="F1" s="24"/>
      <c r="G1" s="23"/>
      <c r="H1" s="25">
        <v>40940</v>
      </c>
      <c r="I1" s="23"/>
      <c r="J1" s="25"/>
    </row>
    <row r="2" spans="1:12" x14ac:dyDescent="0.2">
      <c r="A2" s="23"/>
      <c r="B2" s="23"/>
      <c r="C2" s="23"/>
      <c r="D2" s="23"/>
      <c r="E2" s="23"/>
      <c r="F2" s="23"/>
      <c r="G2" s="23"/>
      <c r="H2" s="23"/>
      <c r="I2" s="23"/>
      <c r="J2" s="23"/>
    </row>
    <row r="3" spans="1:12" ht="15.75" x14ac:dyDescent="0.25">
      <c r="A3" s="208"/>
      <c r="B3" s="209"/>
      <c r="C3" s="209"/>
      <c r="D3" s="209"/>
      <c r="E3" s="209"/>
      <c r="F3" s="209"/>
      <c r="G3" s="209"/>
      <c r="H3" s="209"/>
      <c r="I3" s="209"/>
      <c r="J3" s="209"/>
    </row>
    <row r="4" spans="1:12" x14ac:dyDescent="0.2">
      <c r="A4" s="23"/>
      <c r="B4" s="23"/>
      <c r="C4" s="23"/>
      <c r="D4" s="23"/>
      <c r="E4" s="23"/>
      <c r="F4" s="23"/>
      <c r="G4" s="23"/>
      <c r="H4" s="23"/>
      <c r="I4" s="23"/>
      <c r="J4" s="23"/>
    </row>
    <row r="5" spans="1:12" x14ac:dyDescent="0.2">
      <c r="A5" s="23"/>
      <c r="B5" s="23"/>
      <c r="C5" s="23"/>
      <c r="D5" s="23"/>
      <c r="E5" s="23"/>
      <c r="F5" s="23"/>
      <c r="G5" s="23"/>
      <c r="H5" s="23"/>
      <c r="I5" s="23"/>
      <c r="J5" s="23"/>
    </row>
    <row r="6" spans="1:12" x14ac:dyDescent="0.2">
      <c r="A6" s="26" t="s">
        <v>25</v>
      </c>
      <c r="B6" s="27"/>
      <c r="C6" s="27"/>
      <c r="D6" s="27"/>
      <c r="E6" s="27"/>
      <c r="F6" s="27"/>
      <c r="G6" s="27"/>
      <c r="H6" s="23"/>
      <c r="I6" s="23"/>
      <c r="J6" s="23"/>
    </row>
    <row r="7" spans="1:12" ht="12.75" customHeight="1" x14ac:dyDescent="0.2">
      <c r="A7" s="192" t="s">
        <v>71</v>
      </c>
      <c r="B7" s="198"/>
      <c r="C7" s="198"/>
      <c r="D7" s="198"/>
      <c r="E7" s="198"/>
      <c r="F7" s="198"/>
      <c r="G7" s="198"/>
      <c r="H7" s="198"/>
      <c r="I7" s="198"/>
      <c r="J7" s="23"/>
    </row>
    <row r="8" spans="1:12" x14ac:dyDescent="0.2">
      <c r="A8" s="198"/>
      <c r="B8" s="198"/>
      <c r="C8" s="198"/>
      <c r="D8" s="198"/>
      <c r="E8" s="198"/>
      <c r="F8" s="198"/>
      <c r="G8" s="198"/>
      <c r="H8" s="198"/>
      <c r="I8" s="198"/>
      <c r="J8" s="23"/>
    </row>
    <row r="9" spans="1:12" x14ac:dyDescent="0.2">
      <c r="A9" s="198"/>
      <c r="B9" s="198"/>
      <c r="C9" s="198"/>
      <c r="D9" s="198"/>
      <c r="E9" s="198"/>
      <c r="F9" s="198"/>
      <c r="G9" s="198"/>
      <c r="H9" s="198"/>
      <c r="I9" s="198"/>
      <c r="J9" s="23"/>
    </row>
    <row r="10" spans="1:12" x14ac:dyDescent="0.2">
      <c r="A10" s="198"/>
      <c r="B10" s="198"/>
      <c r="C10" s="198"/>
      <c r="D10" s="198"/>
      <c r="E10" s="198"/>
      <c r="F10" s="198"/>
      <c r="G10" s="198"/>
      <c r="H10" s="198"/>
      <c r="I10" s="198"/>
      <c r="J10" s="23"/>
      <c r="K10" s="2"/>
    </row>
    <row r="11" spans="1:12" x14ac:dyDescent="0.2">
      <c r="A11" s="198"/>
      <c r="B11" s="198"/>
      <c r="C11" s="198"/>
      <c r="D11" s="198"/>
      <c r="E11" s="198"/>
      <c r="F11" s="198"/>
      <c r="G11" s="198"/>
      <c r="H11" s="198"/>
      <c r="I11" s="198"/>
      <c r="J11" s="23"/>
      <c r="K11" s="3"/>
    </row>
    <row r="12" spans="1:12" x14ac:dyDescent="0.2">
      <c r="A12" s="198"/>
      <c r="B12" s="198"/>
      <c r="C12" s="198"/>
      <c r="D12" s="198"/>
      <c r="E12" s="198"/>
      <c r="F12" s="198"/>
      <c r="G12" s="198"/>
      <c r="H12" s="198"/>
      <c r="I12" s="198"/>
      <c r="J12" s="23"/>
      <c r="K12" s="3"/>
    </row>
    <row r="13" spans="1:12" x14ac:dyDescent="0.2">
      <c r="A13" s="28"/>
      <c r="B13" s="28"/>
      <c r="C13" s="28"/>
      <c r="D13" s="28"/>
      <c r="E13" s="28"/>
      <c r="F13" s="28"/>
      <c r="G13" s="28"/>
      <c r="H13" s="28"/>
      <c r="I13" s="28"/>
      <c r="J13" s="23"/>
      <c r="K13" s="3"/>
    </row>
    <row r="14" spans="1:12" x14ac:dyDescent="0.2">
      <c r="A14" s="192" t="s">
        <v>67</v>
      </c>
      <c r="B14" s="170"/>
      <c r="C14" s="170"/>
      <c r="D14" s="170"/>
      <c r="E14" s="170"/>
      <c r="F14" s="170"/>
      <c r="G14" s="170"/>
      <c r="H14" s="170"/>
      <c r="I14" s="170"/>
      <c r="J14" s="23"/>
    </row>
    <row r="15" spans="1:12" x14ac:dyDescent="0.2">
      <c r="A15" s="192"/>
      <c r="B15" s="170"/>
      <c r="C15" s="170"/>
      <c r="D15" s="170"/>
      <c r="E15" s="170"/>
      <c r="F15" s="170"/>
      <c r="G15" s="170"/>
      <c r="H15" s="170"/>
      <c r="I15" s="170"/>
      <c r="J15" s="23"/>
    </row>
    <row r="16" spans="1:12" x14ac:dyDescent="0.2">
      <c r="A16" s="170"/>
      <c r="B16" s="170"/>
      <c r="C16" s="170"/>
      <c r="D16" s="170"/>
      <c r="E16" s="170"/>
      <c r="F16" s="170"/>
      <c r="G16" s="170"/>
      <c r="H16" s="170"/>
      <c r="I16" s="170"/>
      <c r="J16" s="23"/>
      <c r="L16" s="2"/>
    </row>
    <row r="17" spans="1:12" x14ac:dyDescent="0.2">
      <c r="A17" s="170"/>
      <c r="B17" s="170"/>
      <c r="C17" s="170"/>
      <c r="D17" s="170"/>
      <c r="E17" s="170"/>
      <c r="F17" s="170"/>
      <c r="G17" s="170"/>
      <c r="H17" s="170"/>
      <c r="I17" s="170"/>
      <c r="J17" s="23"/>
      <c r="L17" s="2"/>
    </row>
    <row r="18" spans="1:12" x14ac:dyDescent="0.2">
      <c r="A18" s="27"/>
      <c r="B18" s="27"/>
      <c r="C18" s="27"/>
      <c r="D18" s="27"/>
      <c r="E18" s="27"/>
      <c r="F18" s="23"/>
      <c r="G18" s="27"/>
      <c r="H18" s="23"/>
      <c r="I18" s="23"/>
      <c r="J18" s="23"/>
    </row>
    <row r="19" spans="1:12" x14ac:dyDescent="0.2">
      <c r="A19" s="169" t="s">
        <v>54</v>
      </c>
      <c r="B19" s="170"/>
      <c r="C19" s="170"/>
      <c r="D19" s="170"/>
      <c r="E19" s="170"/>
      <c r="F19" s="170"/>
      <c r="G19" s="170"/>
      <c r="H19" s="170"/>
      <c r="I19" s="170"/>
      <c r="J19" s="23"/>
    </row>
    <row r="20" spans="1:12" x14ac:dyDescent="0.2">
      <c r="A20" s="27"/>
      <c r="B20" s="27"/>
      <c r="C20" s="27"/>
      <c r="D20" s="27"/>
      <c r="E20" s="27"/>
      <c r="F20" s="23"/>
      <c r="G20" s="27"/>
      <c r="H20" s="23"/>
      <c r="I20" s="23"/>
      <c r="J20" s="23"/>
    </row>
    <row r="21" spans="1:12" x14ac:dyDescent="0.2">
      <c r="A21" s="29" t="s">
        <v>26</v>
      </c>
      <c r="B21" s="27"/>
      <c r="C21" s="27"/>
      <c r="D21" s="27"/>
      <c r="E21" s="27"/>
      <c r="F21" s="23"/>
      <c r="G21" s="27"/>
      <c r="H21" s="23"/>
      <c r="I21" s="23"/>
      <c r="J21" s="23"/>
    </row>
    <row r="22" spans="1:12" x14ac:dyDescent="0.2">
      <c r="A22" s="183" t="s">
        <v>76</v>
      </c>
      <c r="B22" s="170"/>
      <c r="C22" s="170"/>
      <c r="D22" s="170"/>
      <c r="E22" s="170"/>
      <c r="F22" s="170"/>
      <c r="G22" s="170"/>
      <c r="H22" s="170"/>
      <c r="I22" s="170"/>
      <c r="J22" s="23"/>
    </row>
    <row r="23" spans="1:12" x14ac:dyDescent="0.2">
      <c r="A23" s="170"/>
      <c r="B23" s="170"/>
      <c r="C23" s="170"/>
      <c r="D23" s="170"/>
      <c r="E23" s="170"/>
      <c r="F23" s="170"/>
      <c r="G23" s="170"/>
      <c r="H23" s="170"/>
      <c r="I23" s="170"/>
      <c r="J23" s="23"/>
    </row>
    <row r="24" spans="1:12" x14ac:dyDescent="0.2">
      <c r="A24" s="23"/>
      <c r="B24" s="27"/>
      <c r="C24" s="27"/>
      <c r="D24" s="27"/>
      <c r="E24" s="27"/>
      <c r="F24" s="23"/>
      <c r="G24" s="27"/>
      <c r="H24" s="23"/>
      <c r="I24" s="23"/>
      <c r="J24" s="23"/>
    </row>
    <row r="25" spans="1:12" x14ac:dyDescent="0.2">
      <c r="A25" s="29" t="s">
        <v>27</v>
      </c>
      <c r="B25" s="27"/>
      <c r="C25" s="27"/>
      <c r="D25" s="27"/>
      <c r="E25" s="27"/>
      <c r="F25" s="23"/>
      <c r="G25" s="27"/>
      <c r="H25" s="23"/>
      <c r="I25" s="23"/>
      <c r="J25" s="23"/>
    </row>
    <row r="26" spans="1:12" x14ac:dyDescent="0.2">
      <c r="A26" s="183" t="s">
        <v>72</v>
      </c>
      <c r="B26" s="181"/>
      <c r="C26" s="181"/>
      <c r="D26" s="181"/>
      <c r="E26" s="181"/>
      <c r="F26" s="181"/>
      <c r="G26" s="181"/>
      <c r="H26" s="181"/>
      <c r="I26" s="181"/>
      <c r="J26" s="23"/>
    </row>
    <row r="27" spans="1:12" x14ac:dyDescent="0.2">
      <c r="A27" s="181"/>
      <c r="B27" s="181"/>
      <c r="C27" s="181"/>
      <c r="D27" s="181"/>
      <c r="E27" s="181"/>
      <c r="F27" s="181"/>
      <c r="G27" s="181"/>
      <c r="H27" s="181"/>
      <c r="I27" s="181"/>
      <c r="J27" s="23"/>
    </row>
    <row r="28" spans="1:12" x14ac:dyDescent="0.2">
      <c r="A28" s="28"/>
      <c r="B28" s="28"/>
      <c r="C28" s="28"/>
      <c r="D28" s="28"/>
      <c r="E28" s="28"/>
      <c r="F28" s="28"/>
      <c r="G28" s="28"/>
      <c r="H28" s="28"/>
      <c r="I28" s="28"/>
      <c r="J28" s="23"/>
    </row>
    <row r="29" spans="1:12" x14ac:dyDescent="0.2">
      <c r="A29" s="169" t="s">
        <v>57</v>
      </c>
      <c r="B29" s="170"/>
      <c r="C29" s="170"/>
      <c r="D29" s="170"/>
      <c r="E29" s="170"/>
      <c r="F29" s="170"/>
      <c r="G29" s="170"/>
      <c r="H29" s="170"/>
      <c r="I29" s="170"/>
      <c r="J29" s="23"/>
    </row>
    <row r="30" spans="1:12" x14ac:dyDescent="0.2">
      <c r="A30" s="30"/>
      <c r="B30" s="28"/>
      <c r="C30" s="28"/>
      <c r="D30" s="28"/>
      <c r="E30" s="28"/>
      <c r="F30" s="28"/>
      <c r="G30" s="28"/>
      <c r="H30" s="28"/>
      <c r="I30" s="28"/>
      <c r="J30" s="23"/>
    </row>
    <row r="31" spans="1:12" x14ac:dyDescent="0.2">
      <c r="A31" s="29" t="s">
        <v>15</v>
      </c>
      <c r="B31" s="27"/>
      <c r="C31" s="27"/>
      <c r="D31" s="27"/>
      <c r="E31" s="27"/>
      <c r="F31" s="27"/>
      <c r="G31" s="27"/>
      <c r="H31" s="23"/>
      <c r="I31" s="23"/>
      <c r="J31" s="23"/>
    </row>
    <row r="32" spans="1:12" x14ac:dyDescent="0.2">
      <c r="A32" s="29"/>
      <c r="B32" s="27"/>
      <c r="C32" s="27"/>
      <c r="D32" s="27"/>
      <c r="E32" s="27"/>
      <c r="F32" s="27"/>
      <c r="G32" s="27"/>
      <c r="H32" s="23"/>
      <c r="I32" s="23"/>
      <c r="J32" s="23"/>
    </row>
    <row r="33" spans="1:12" x14ac:dyDescent="0.2">
      <c r="A33" s="183" t="s">
        <v>55</v>
      </c>
      <c r="B33" s="181"/>
      <c r="C33" s="181"/>
      <c r="D33" s="181"/>
      <c r="E33" s="181"/>
      <c r="F33" s="181"/>
      <c r="G33" s="181"/>
      <c r="H33" s="181"/>
      <c r="I33" s="181"/>
      <c r="J33" s="23"/>
    </row>
    <row r="34" spans="1:12" x14ac:dyDescent="0.2">
      <c r="A34" s="181"/>
      <c r="B34" s="181"/>
      <c r="C34" s="181"/>
      <c r="D34" s="181"/>
      <c r="E34" s="181"/>
      <c r="F34" s="181"/>
      <c r="G34" s="181"/>
      <c r="H34" s="181"/>
      <c r="I34" s="181"/>
      <c r="J34" s="23"/>
      <c r="K34" s="2"/>
    </row>
    <row r="35" spans="1:12" x14ac:dyDescent="0.2">
      <c r="A35" s="181"/>
      <c r="B35" s="181"/>
      <c r="C35" s="181"/>
      <c r="D35" s="181"/>
      <c r="E35" s="181"/>
      <c r="F35" s="181"/>
      <c r="G35" s="181"/>
      <c r="H35" s="181"/>
      <c r="I35" s="181"/>
      <c r="J35" s="23"/>
      <c r="K35" s="2"/>
    </row>
    <row r="36" spans="1:12" x14ac:dyDescent="0.2">
      <c r="A36" s="181"/>
      <c r="B36" s="181"/>
      <c r="C36" s="181"/>
      <c r="D36" s="181"/>
      <c r="E36" s="181"/>
      <c r="F36" s="181"/>
      <c r="G36" s="181"/>
      <c r="H36" s="181"/>
      <c r="I36" s="181"/>
      <c r="J36" s="23"/>
      <c r="K36" s="2"/>
    </row>
    <row r="37" spans="1:12" x14ac:dyDescent="0.2">
      <c r="A37" s="181"/>
      <c r="B37" s="181"/>
      <c r="C37" s="181"/>
      <c r="D37" s="181"/>
      <c r="E37" s="181"/>
      <c r="F37" s="181"/>
      <c r="G37" s="181"/>
      <c r="H37" s="181"/>
      <c r="I37" s="181"/>
      <c r="J37" s="23"/>
      <c r="K37" s="2"/>
    </row>
    <row r="38" spans="1:12" x14ac:dyDescent="0.2">
      <c r="A38" s="181"/>
      <c r="B38" s="181"/>
      <c r="C38" s="181"/>
      <c r="D38" s="181"/>
      <c r="E38" s="181"/>
      <c r="F38" s="181"/>
      <c r="G38" s="181"/>
      <c r="H38" s="181"/>
      <c r="I38" s="181"/>
      <c r="J38" s="23"/>
      <c r="K38" s="2"/>
    </row>
    <row r="39" spans="1:12" x14ac:dyDescent="0.2">
      <c r="A39" s="181"/>
      <c r="B39" s="181"/>
      <c r="C39" s="181"/>
      <c r="D39" s="181"/>
      <c r="E39" s="181"/>
      <c r="F39" s="181"/>
      <c r="G39" s="181"/>
      <c r="H39" s="181"/>
      <c r="I39" s="181"/>
      <c r="J39" s="23"/>
      <c r="K39" s="2"/>
    </row>
    <row r="40" spans="1:12" x14ac:dyDescent="0.2">
      <c r="A40" s="29"/>
      <c r="B40" s="23"/>
      <c r="C40" s="23"/>
      <c r="D40" s="23"/>
      <c r="E40" s="23"/>
      <c r="F40" s="23"/>
      <c r="G40" s="23"/>
      <c r="H40" s="23"/>
      <c r="I40" s="23"/>
      <c r="J40" s="23"/>
    </row>
    <row r="41" spans="1:12" x14ac:dyDescent="0.2">
      <c r="A41" s="183" t="s">
        <v>16</v>
      </c>
      <c r="B41" s="181"/>
      <c r="C41" s="181"/>
      <c r="D41" s="181"/>
      <c r="E41" s="23"/>
      <c r="F41" s="23"/>
      <c r="G41" s="23"/>
      <c r="H41" s="23"/>
      <c r="I41" s="23"/>
      <c r="J41" s="23"/>
    </row>
    <row r="42" spans="1:12" x14ac:dyDescent="0.2">
      <c r="A42" s="27"/>
      <c r="B42" s="23"/>
      <c r="C42" s="23"/>
      <c r="D42" s="23"/>
      <c r="E42" s="23"/>
      <c r="F42" s="23"/>
      <c r="G42" s="23"/>
      <c r="H42" s="23"/>
      <c r="I42" s="23"/>
      <c r="J42" s="23"/>
    </row>
    <row r="43" spans="1:12" ht="14.25" x14ac:dyDescent="0.25">
      <c r="A43" s="206" t="s">
        <v>104</v>
      </c>
      <c r="B43" s="31" t="s">
        <v>105</v>
      </c>
      <c r="C43" s="32" t="s">
        <v>6</v>
      </c>
      <c r="D43" s="31" t="s">
        <v>106</v>
      </c>
      <c r="E43" s="32" t="s">
        <v>6</v>
      </c>
      <c r="F43" s="32" t="s">
        <v>7</v>
      </c>
      <c r="G43" s="31" t="s">
        <v>107</v>
      </c>
      <c r="H43" s="23"/>
      <c r="I43" s="23"/>
      <c r="J43" s="23"/>
    </row>
    <row r="44" spans="1:12" ht="15" x14ac:dyDescent="0.25">
      <c r="A44" s="207"/>
      <c r="B44" s="33" t="s">
        <v>108</v>
      </c>
      <c r="C44" s="33"/>
      <c r="D44" s="33" t="s">
        <v>109</v>
      </c>
      <c r="E44" s="33"/>
      <c r="F44" s="34"/>
      <c r="G44" s="33" t="s">
        <v>110</v>
      </c>
      <c r="H44" s="23"/>
      <c r="I44" s="23"/>
      <c r="J44" s="23"/>
    </row>
    <row r="45" spans="1:12" x14ac:dyDescent="0.2">
      <c r="A45" s="35"/>
      <c r="B45" s="36"/>
      <c r="C45" s="36"/>
      <c r="D45" s="36"/>
      <c r="E45" s="36"/>
      <c r="F45" s="37"/>
      <c r="G45" s="36"/>
      <c r="H45" s="23"/>
      <c r="I45" s="23"/>
      <c r="J45" s="23"/>
    </row>
    <row r="46" spans="1:12" x14ac:dyDescent="0.2">
      <c r="A46" s="212" t="s">
        <v>56</v>
      </c>
      <c r="B46" s="181"/>
      <c r="C46" s="181"/>
      <c r="D46" s="181"/>
      <c r="E46" s="181"/>
      <c r="F46" s="181"/>
      <c r="G46" s="181"/>
      <c r="H46" s="181"/>
      <c r="I46" s="181"/>
      <c r="J46" s="23"/>
    </row>
    <row r="47" spans="1:12" x14ac:dyDescent="0.2">
      <c r="A47" s="212"/>
      <c r="B47" s="181"/>
      <c r="C47" s="181"/>
      <c r="D47" s="181"/>
      <c r="E47" s="181"/>
      <c r="F47" s="181"/>
      <c r="G47" s="181"/>
      <c r="H47" s="181"/>
      <c r="I47" s="181"/>
      <c r="J47" s="23"/>
    </row>
    <row r="48" spans="1:12" x14ac:dyDescent="0.2">
      <c r="A48" s="181"/>
      <c r="B48" s="181"/>
      <c r="C48" s="181"/>
      <c r="D48" s="181"/>
      <c r="E48" s="181"/>
      <c r="F48" s="181"/>
      <c r="G48" s="181"/>
      <c r="H48" s="181"/>
      <c r="I48" s="181"/>
      <c r="J48" s="23"/>
      <c r="L48" s="6"/>
    </row>
    <row r="49" spans="1:12" x14ac:dyDescent="0.2">
      <c r="A49" s="181"/>
      <c r="B49" s="181"/>
      <c r="C49" s="181"/>
      <c r="D49" s="181"/>
      <c r="E49" s="181"/>
      <c r="F49" s="181"/>
      <c r="G49" s="181"/>
      <c r="H49" s="181"/>
      <c r="I49" s="181"/>
      <c r="J49" s="23"/>
      <c r="L49" s="6"/>
    </row>
    <row r="50" spans="1:12" x14ac:dyDescent="0.2">
      <c r="A50" s="38"/>
      <c r="B50" s="23"/>
      <c r="C50" s="23"/>
      <c r="D50" s="23"/>
      <c r="E50" s="23"/>
      <c r="F50" s="23"/>
      <c r="G50" s="23"/>
      <c r="H50" s="23"/>
      <c r="I50" s="23"/>
      <c r="J50" s="23"/>
    </row>
    <row r="51" spans="1:12" x14ac:dyDescent="0.2">
      <c r="A51" s="183" t="s">
        <v>77</v>
      </c>
      <c r="B51" s="181"/>
      <c r="C51" s="181"/>
      <c r="D51" s="181"/>
      <c r="E51" s="181"/>
      <c r="F51" s="181"/>
      <c r="G51" s="181"/>
      <c r="H51" s="181"/>
      <c r="I51" s="181"/>
      <c r="J51" s="23"/>
    </row>
    <row r="52" spans="1:12" x14ac:dyDescent="0.2">
      <c r="A52" s="181"/>
      <c r="B52" s="181"/>
      <c r="C52" s="181"/>
      <c r="D52" s="181"/>
      <c r="E52" s="181"/>
      <c r="F52" s="181"/>
      <c r="G52" s="181"/>
      <c r="H52" s="181"/>
      <c r="I52" s="181"/>
      <c r="J52" s="23"/>
      <c r="L52" s="2"/>
    </row>
    <row r="53" spans="1:12" x14ac:dyDescent="0.2">
      <c r="A53" s="181"/>
      <c r="B53" s="181"/>
      <c r="C53" s="181"/>
      <c r="D53" s="181"/>
      <c r="E53" s="181"/>
      <c r="F53" s="181"/>
      <c r="G53" s="181"/>
      <c r="H53" s="181"/>
      <c r="I53" s="181"/>
      <c r="J53" s="23"/>
      <c r="L53" s="2"/>
    </row>
    <row r="54" spans="1:12" x14ac:dyDescent="0.2">
      <c r="A54" s="181"/>
      <c r="B54" s="181"/>
      <c r="C54" s="181"/>
      <c r="D54" s="181"/>
      <c r="E54" s="181"/>
      <c r="F54" s="181"/>
      <c r="G54" s="181"/>
      <c r="H54" s="181"/>
      <c r="I54" s="181"/>
      <c r="J54" s="23"/>
    </row>
    <row r="55" spans="1:12" x14ac:dyDescent="0.2">
      <c r="A55" s="28"/>
      <c r="B55" s="28"/>
      <c r="C55" s="28"/>
      <c r="D55" s="28"/>
      <c r="E55" s="28"/>
      <c r="F55" s="28"/>
      <c r="G55" s="28"/>
      <c r="H55" s="28"/>
      <c r="I55" s="28"/>
      <c r="J55" s="23"/>
    </row>
    <row r="56" spans="1:12" x14ac:dyDescent="0.2">
      <c r="A56" s="169" t="s">
        <v>73</v>
      </c>
      <c r="B56" s="197"/>
      <c r="C56" s="197"/>
      <c r="D56" s="197"/>
      <c r="E56" s="197"/>
      <c r="F56" s="197"/>
      <c r="G56" s="197"/>
      <c r="H56" s="197"/>
      <c r="I56" s="197"/>
      <c r="J56" s="23"/>
    </row>
    <row r="57" spans="1:12" x14ac:dyDescent="0.2">
      <c r="A57" s="27"/>
      <c r="B57" s="23"/>
      <c r="C57" s="23"/>
      <c r="D57" s="23"/>
      <c r="E57" s="23"/>
      <c r="F57" s="23"/>
      <c r="G57" s="23"/>
      <c r="H57" s="23"/>
      <c r="I57" s="23"/>
      <c r="J57" s="23"/>
    </row>
    <row r="58" spans="1:12" x14ac:dyDescent="0.2">
      <c r="A58" s="29" t="s">
        <v>14</v>
      </c>
      <c r="B58" s="23"/>
      <c r="C58" s="23"/>
      <c r="D58" s="23"/>
      <c r="E58" s="23"/>
      <c r="F58" s="23"/>
      <c r="G58" s="23"/>
      <c r="H58" s="23"/>
      <c r="I58" s="23"/>
      <c r="J58" s="23"/>
    </row>
    <row r="59" spans="1:12" x14ac:dyDescent="0.2">
      <c r="A59" s="27"/>
      <c r="B59" s="23"/>
      <c r="C59" s="23"/>
      <c r="D59" s="23"/>
      <c r="E59" s="23"/>
      <c r="F59" s="23"/>
      <c r="G59" s="23"/>
      <c r="H59" s="23"/>
      <c r="I59" s="23"/>
      <c r="J59" s="23"/>
    </row>
    <row r="60" spans="1:12" ht="12.75" customHeight="1" x14ac:dyDescent="0.2">
      <c r="A60" s="166" t="s">
        <v>78</v>
      </c>
      <c r="B60" s="167"/>
      <c r="C60" s="167"/>
      <c r="D60" s="167"/>
      <c r="E60" s="167"/>
      <c r="F60" s="167"/>
      <c r="G60" s="167"/>
      <c r="H60" s="167"/>
      <c r="I60" s="167"/>
      <c r="J60" s="23"/>
    </row>
    <row r="61" spans="1:12" x14ac:dyDescent="0.2">
      <c r="A61" s="167"/>
      <c r="B61" s="167"/>
      <c r="C61" s="167"/>
      <c r="D61" s="167"/>
      <c r="E61" s="167"/>
      <c r="F61" s="167"/>
      <c r="G61" s="167"/>
      <c r="H61" s="167"/>
      <c r="I61" s="167"/>
      <c r="J61" s="23"/>
      <c r="L61" s="2"/>
    </row>
    <row r="62" spans="1:12" x14ac:dyDescent="0.2">
      <c r="A62" s="167"/>
      <c r="B62" s="167"/>
      <c r="C62" s="167"/>
      <c r="D62" s="167"/>
      <c r="E62" s="167"/>
      <c r="F62" s="167"/>
      <c r="G62" s="167"/>
      <c r="H62" s="167"/>
      <c r="I62" s="167"/>
      <c r="J62" s="23"/>
      <c r="L62" s="2"/>
    </row>
    <row r="63" spans="1:12" x14ac:dyDescent="0.2">
      <c r="A63" s="167"/>
      <c r="B63" s="167"/>
      <c r="C63" s="167"/>
      <c r="D63" s="167"/>
      <c r="E63" s="167"/>
      <c r="F63" s="167"/>
      <c r="G63" s="167"/>
      <c r="H63" s="167"/>
      <c r="I63" s="167"/>
      <c r="J63" s="23"/>
      <c r="L63" s="2"/>
    </row>
    <row r="64" spans="1:12" x14ac:dyDescent="0.2">
      <c r="A64" s="167"/>
      <c r="B64" s="167"/>
      <c r="C64" s="167"/>
      <c r="D64" s="167"/>
      <c r="E64" s="167"/>
      <c r="F64" s="167"/>
      <c r="G64" s="167"/>
      <c r="H64" s="167"/>
      <c r="I64" s="167"/>
      <c r="J64" s="23"/>
      <c r="L64" s="2"/>
    </row>
    <row r="65" spans="1:12" x14ac:dyDescent="0.2">
      <c r="A65" s="167"/>
      <c r="B65" s="167"/>
      <c r="C65" s="167"/>
      <c r="D65" s="167"/>
      <c r="E65" s="167"/>
      <c r="F65" s="167"/>
      <c r="G65" s="167"/>
      <c r="H65" s="167"/>
      <c r="I65" s="167"/>
      <c r="J65" s="23"/>
      <c r="L65" s="2"/>
    </row>
    <row r="66" spans="1:12" x14ac:dyDescent="0.2">
      <c r="A66" s="167"/>
      <c r="B66" s="167"/>
      <c r="C66" s="167"/>
      <c r="D66" s="167"/>
      <c r="E66" s="167"/>
      <c r="F66" s="167"/>
      <c r="G66" s="167"/>
      <c r="H66" s="167"/>
      <c r="I66" s="167"/>
      <c r="J66" s="23"/>
      <c r="L66" s="2"/>
    </row>
    <row r="67" spans="1:12" x14ac:dyDescent="0.2">
      <c r="A67" s="167"/>
      <c r="B67" s="167"/>
      <c r="C67" s="167"/>
      <c r="D67" s="167"/>
      <c r="E67" s="167"/>
      <c r="F67" s="167"/>
      <c r="G67" s="167"/>
      <c r="H67" s="167"/>
      <c r="I67" s="167"/>
      <c r="J67" s="23"/>
      <c r="L67" s="2"/>
    </row>
    <row r="68" spans="1:12" x14ac:dyDescent="0.2">
      <c r="A68" s="167"/>
      <c r="B68" s="167"/>
      <c r="C68" s="167"/>
      <c r="D68" s="167"/>
      <c r="E68" s="167"/>
      <c r="F68" s="167"/>
      <c r="G68" s="167"/>
      <c r="H68" s="167"/>
      <c r="I68" s="167"/>
      <c r="J68" s="23"/>
      <c r="L68" s="2"/>
    </row>
    <row r="69" spans="1:12" x14ac:dyDescent="0.2">
      <c r="A69" s="167"/>
      <c r="B69" s="167"/>
      <c r="C69" s="167"/>
      <c r="D69" s="167"/>
      <c r="E69" s="167"/>
      <c r="F69" s="167"/>
      <c r="G69" s="167"/>
      <c r="H69" s="167"/>
      <c r="I69" s="167"/>
      <c r="J69" s="23"/>
      <c r="L69" s="2"/>
    </row>
    <row r="70" spans="1:12" x14ac:dyDescent="0.2">
      <c r="A70" s="28"/>
      <c r="B70" s="28"/>
      <c r="C70" s="28"/>
      <c r="D70" s="28"/>
      <c r="E70" s="28"/>
      <c r="F70" s="28"/>
      <c r="G70" s="28"/>
      <c r="H70" s="28"/>
      <c r="I70" s="28"/>
      <c r="J70" s="23"/>
    </row>
    <row r="71" spans="1:12" ht="14.25" x14ac:dyDescent="0.25">
      <c r="A71" s="206" t="s">
        <v>104</v>
      </c>
      <c r="B71" s="31" t="s">
        <v>105</v>
      </c>
      <c r="C71" s="23"/>
      <c r="D71" s="23"/>
      <c r="E71" s="23"/>
      <c r="F71" s="23"/>
      <c r="G71" s="23"/>
      <c r="H71" s="23"/>
      <c r="I71" s="23"/>
      <c r="J71" s="23"/>
    </row>
    <row r="72" spans="1:12" ht="14.25" x14ac:dyDescent="0.25">
      <c r="A72" s="207"/>
      <c r="B72" s="33" t="s">
        <v>111</v>
      </c>
      <c r="C72" s="23"/>
      <c r="D72" s="23"/>
      <c r="E72" s="23"/>
      <c r="F72" s="23"/>
      <c r="G72" s="23"/>
      <c r="H72" s="23"/>
      <c r="I72" s="23"/>
      <c r="J72" s="23"/>
    </row>
    <row r="73" spans="1:12" x14ac:dyDescent="0.2">
      <c r="A73" s="23"/>
      <c r="B73" s="23"/>
      <c r="C73" s="23"/>
      <c r="D73" s="23"/>
      <c r="E73" s="23"/>
      <c r="F73" s="23"/>
      <c r="G73" s="23"/>
      <c r="H73" s="23"/>
      <c r="I73" s="23"/>
      <c r="J73" s="23"/>
    </row>
    <row r="74" spans="1:12" ht="12.75" customHeight="1" x14ac:dyDescent="0.2">
      <c r="A74" s="166" t="s">
        <v>74</v>
      </c>
      <c r="B74" s="167"/>
      <c r="C74" s="167"/>
      <c r="D74" s="167"/>
      <c r="E74" s="167"/>
      <c r="F74" s="167"/>
      <c r="G74" s="167"/>
      <c r="H74" s="167"/>
      <c r="I74" s="167"/>
      <c r="J74" s="23"/>
    </row>
    <row r="75" spans="1:12" ht="12.75" customHeight="1" x14ac:dyDescent="0.2">
      <c r="A75" s="166"/>
      <c r="B75" s="167"/>
      <c r="C75" s="167"/>
      <c r="D75" s="167"/>
      <c r="E75" s="167"/>
      <c r="F75" s="167"/>
      <c r="G75" s="167"/>
      <c r="H75" s="167"/>
      <c r="I75" s="167"/>
      <c r="J75" s="23"/>
    </row>
    <row r="76" spans="1:12" x14ac:dyDescent="0.2">
      <c r="A76" s="167"/>
      <c r="B76" s="167"/>
      <c r="C76" s="167"/>
      <c r="D76" s="167"/>
      <c r="E76" s="167"/>
      <c r="F76" s="167"/>
      <c r="G76" s="167"/>
      <c r="H76" s="167"/>
      <c r="I76" s="167"/>
      <c r="J76" s="23"/>
    </row>
    <row r="77" spans="1:12" x14ac:dyDescent="0.2">
      <c r="A77" s="28"/>
      <c r="B77" s="28"/>
      <c r="C77" s="28"/>
      <c r="D77" s="28"/>
      <c r="E77" s="28"/>
      <c r="F77" s="28"/>
      <c r="G77" s="28"/>
      <c r="H77" s="28"/>
      <c r="I77" s="28"/>
      <c r="J77" s="23"/>
    </row>
    <row r="78" spans="1:12" x14ac:dyDescent="0.2">
      <c r="A78" s="169" t="s">
        <v>154</v>
      </c>
      <c r="B78" s="181"/>
      <c r="C78" s="181"/>
      <c r="D78" s="181"/>
      <c r="E78" s="181"/>
      <c r="F78" s="181"/>
      <c r="G78" s="181"/>
      <c r="H78" s="181"/>
      <c r="I78" s="181"/>
      <c r="J78" s="23"/>
    </row>
    <row r="79" spans="1:12" x14ac:dyDescent="0.2">
      <c r="A79" s="181"/>
      <c r="B79" s="181"/>
      <c r="C79" s="181"/>
      <c r="D79" s="181"/>
      <c r="E79" s="181"/>
      <c r="F79" s="181"/>
      <c r="G79" s="181"/>
      <c r="H79" s="181"/>
      <c r="I79" s="181"/>
      <c r="J79" s="23"/>
    </row>
    <row r="80" spans="1:12" x14ac:dyDescent="0.2">
      <c r="A80" s="170"/>
      <c r="B80" s="170"/>
      <c r="C80" s="170"/>
      <c r="D80" s="170"/>
      <c r="E80" s="170"/>
      <c r="F80" s="170"/>
      <c r="G80" s="170"/>
      <c r="H80" s="170"/>
      <c r="I80" s="170"/>
      <c r="J80" s="23"/>
    </row>
    <row r="81" spans="1:10" x14ac:dyDescent="0.2">
      <c r="A81" s="28"/>
      <c r="B81" s="28"/>
      <c r="C81" s="28"/>
      <c r="D81" s="28"/>
      <c r="E81" s="28"/>
      <c r="F81" s="28"/>
      <c r="G81" s="28"/>
      <c r="H81" s="28"/>
      <c r="I81" s="28"/>
      <c r="J81" s="23"/>
    </row>
    <row r="82" spans="1:10" ht="12.75" customHeight="1" x14ac:dyDescent="0.2">
      <c r="A82" s="213" t="s">
        <v>75</v>
      </c>
      <c r="B82" s="214"/>
      <c r="C82" s="214"/>
      <c r="D82" s="214"/>
      <c r="E82" s="214"/>
      <c r="F82" s="214"/>
      <c r="G82" s="214"/>
      <c r="H82" s="214"/>
      <c r="I82" s="214"/>
      <c r="J82" s="23"/>
    </row>
    <row r="83" spans="1:10" ht="12.75" customHeight="1" x14ac:dyDescent="0.2">
      <c r="A83" s="213"/>
      <c r="B83" s="214"/>
      <c r="C83" s="214"/>
      <c r="D83" s="214"/>
      <c r="E83" s="214"/>
      <c r="F83" s="214"/>
      <c r="G83" s="214"/>
      <c r="H83" s="214"/>
      <c r="I83" s="214"/>
      <c r="J83" s="23"/>
    </row>
    <row r="84" spans="1:10" x14ac:dyDescent="0.2">
      <c r="A84" s="214"/>
      <c r="B84" s="214"/>
      <c r="C84" s="214"/>
      <c r="D84" s="214"/>
      <c r="E84" s="214"/>
      <c r="F84" s="214"/>
      <c r="G84" s="214"/>
      <c r="H84" s="214"/>
      <c r="I84" s="214"/>
      <c r="J84" s="23"/>
    </row>
    <row r="85" spans="1:10" x14ac:dyDescent="0.2">
      <c r="A85" s="39"/>
      <c r="B85" s="39"/>
      <c r="C85" s="39"/>
      <c r="D85" s="39"/>
      <c r="E85" s="39"/>
      <c r="F85" s="39"/>
      <c r="G85" s="39"/>
      <c r="H85" s="39"/>
      <c r="I85" s="39"/>
      <c r="J85" s="23"/>
    </row>
    <row r="86" spans="1:10" ht="13.5" x14ac:dyDescent="0.25">
      <c r="A86" s="28"/>
      <c r="B86" s="210" t="s">
        <v>112</v>
      </c>
      <c r="C86" s="211"/>
      <c r="D86" s="211"/>
      <c r="E86" s="28"/>
      <c r="F86" s="28"/>
      <c r="G86" s="28"/>
      <c r="H86" s="28"/>
      <c r="I86" s="28"/>
      <c r="J86" s="23"/>
    </row>
    <row r="87" spans="1:10" x14ac:dyDescent="0.2">
      <c r="A87" s="28"/>
      <c r="B87" s="210" t="s">
        <v>58</v>
      </c>
      <c r="C87" s="211"/>
      <c r="D87" s="211"/>
      <c r="E87" s="28"/>
      <c r="F87" s="28"/>
      <c r="G87" s="28"/>
      <c r="H87" s="28"/>
      <c r="I87" s="28"/>
      <c r="J87" s="23"/>
    </row>
    <row r="88" spans="1:10" x14ac:dyDescent="0.2">
      <c r="A88" s="28"/>
      <c r="B88" s="28"/>
      <c r="C88" s="28"/>
      <c r="D88" s="28"/>
      <c r="E88" s="28"/>
      <c r="F88" s="28"/>
      <c r="G88" s="28"/>
      <c r="H88" s="28"/>
      <c r="I88" s="28"/>
      <c r="J88" s="23"/>
    </row>
    <row r="89" spans="1:10" x14ac:dyDescent="0.2">
      <c r="A89" s="169" t="s">
        <v>113</v>
      </c>
      <c r="B89" s="197"/>
      <c r="C89" s="197"/>
      <c r="D89" s="197"/>
      <c r="E89" s="197"/>
      <c r="F89" s="197"/>
      <c r="G89" s="197"/>
      <c r="H89" s="197"/>
      <c r="I89" s="197"/>
      <c r="J89" s="23"/>
    </row>
    <row r="90" spans="1:10" x14ac:dyDescent="0.2">
      <c r="A90" s="197"/>
      <c r="B90" s="197"/>
      <c r="C90" s="197"/>
      <c r="D90" s="197"/>
      <c r="E90" s="197"/>
      <c r="F90" s="197"/>
      <c r="G90" s="197"/>
      <c r="H90" s="197"/>
      <c r="I90" s="197"/>
      <c r="J90" s="23"/>
    </row>
    <row r="91" spans="1:10" x14ac:dyDescent="0.2">
      <c r="A91" s="169" t="s">
        <v>59</v>
      </c>
      <c r="B91" s="177"/>
      <c r="C91" s="177"/>
      <c r="D91" s="177"/>
      <c r="E91" s="177"/>
      <c r="F91" s="177"/>
      <c r="G91" s="177"/>
      <c r="H91" s="177"/>
      <c r="I91" s="177"/>
      <c r="J91" s="23"/>
    </row>
    <row r="92" spans="1:10" x14ac:dyDescent="0.2">
      <c r="A92" s="169" t="s">
        <v>60</v>
      </c>
      <c r="B92" s="197"/>
      <c r="C92" s="197"/>
      <c r="D92" s="197"/>
      <c r="E92" s="197"/>
      <c r="F92" s="197"/>
      <c r="G92" s="197"/>
      <c r="H92" s="197"/>
      <c r="I92" s="197"/>
      <c r="J92" s="23"/>
    </row>
    <row r="93" spans="1:10" x14ac:dyDescent="0.2">
      <c r="A93" s="169" t="s">
        <v>61</v>
      </c>
      <c r="B93" s="170"/>
      <c r="C93" s="170"/>
      <c r="D93" s="170"/>
      <c r="E93" s="170"/>
      <c r="F93" s="170"/>
      <c r="G93" s="170"/>
      <c r="H93" s="170"/>
      <c r="I93" s="170"/>
      <c r="J93" s="23"/>
    </row>
    <row r="94" spans="1:10" ht="12.75" customHeight="1" x14ac:dyDescent="0.2">
      <c r="A94" s="168" t="s">
        <v>62</v>
      </c>
      <c r="B94" s="168"/>
      <c r="C94" s="168"/>
      <c r="D94" s="168"/>
      <c r="E94" s="168"/>
      <c r="F94" s="168"/>
      <c r="G94" s="168"/>
      <c r="H94" s="168"/>
      <c r="I94" s="168"/>
      <c r="J94" s="23"/>
    </row>
    <row r="95" spans="1:10" x14ac:dyDescent="0.2">
      <c r="A95" s="168"/>
      <c r="B95" s="168"/>
      <c r="C95" s="168"/>
      <c r="D95" s="168"/>
      <c r="E95" s="168"/>
      <c r="F95" s="168"/>
      <c r="G95" s="168"/>
      <c r="H95" s="168"/>
      <c r="I95" s="168"/>
      <c r="J95" s="23"/>
    </row>
    <row r="96" spans="1:10" x14ac:dyDescent="0.2">
      <c r="A96" s="40"/>
      <c r="B96" s="40"/>
      <c r="C96" s="40"/>
      <c r="D96" s="40"/>
      <c r="E96" s="40"/>
      <c r="F96" s="40"/>
      <c r="G96" s="40"/>
      <c r="H96" s="40"/>
      <c r="I96" s="40"/>
      <c r="J96" s="23"/>
    </row>
    <row r="97" spans="1:10" x14ac:dyDescent="0.2">
      <c r="A97" s="29" t="s">
        <v>17</v>
      </c>
      <c r="B97" s="23"/>
      <c r="C97" s="23"/>
      <c r="D97" s="23"/>
      <c r="E97" s="23"/>
      <c r="F97" s="23"/>
      <c r="G97" s="23"/>
      <c r="H97" s="23"/>
      <c r="I97" s="23"/>
      <c r="J97" s="23"/>
    </row>
    <row r="98" spans="1:10" x14ac:dyDescent="0.2">
      <c r="A98" s="41">
        <v>0</v>
      </c>
      <c r="B98" s="41">
        <v>1</v>
      </c>
      <c r="C98" s="41">
        <v>2</v>
      </c>
      <c r="D98" s="41">
        <v>3</v>
      </c>
      <c r="E98" s="23" t="s">
        <v>48</v>
      </c>
      <c r="F98" s="23"/>
      <c r="G98" s="23"/>
      <c r="H98" s="23"/>
      <c r="I98" s="23"/>
      <c r="J98" s="23"/>
    </row>
    <row r="99" spans="1:10" ht="14.25" x14ac:dyDescent="0.25">
      <c r="A99" s="23" t="s">
        <v>114</v>
      </c>
      <c r="B99" s="41">
        <f>C106*(1+C107)</f>
        <v>2.12</v>
      </c>
      <c r="C99" s="42">
        <f>B99*(1+C107)</f>
        <v>2.2472000000000003</v>
      </c>
      <c r="D99" s="42">
        <f>C99*(1+C107)</f>
        <v>2.3820320000000006</v>
      </c>
      <c r="E99" s="23"/>
      <c r="F99" s="23"/>
      <c r="G99" s="23"/>
      <c r="H99" s="23"/>
      <c r="I99" s="23"/>
      <c r="J99" s="23"/>
    </row>
    <row r="100" spans="1:10" x14ac:dyDescent="0.2">
      <c r="A100" s="43">
        <f>B99/(1+C108)</f>
        <v>1.8761061946902657</v>
      </c>
      <c r="B100" s="23"/>
      <c r="C100" s="23"/>
      <c r="D100" s="23"/>
      <c r="E100" s="23"/>
      <c r="F100" s="23"/>
      <c r="G100" s="23"/>
      <c r="H100" s="23"/>
      <c r="I100" s="23"/>
      <c r="J100" s="23"/>
    </row>
    <row r="101" spans="1:10" x14ac:dyDescent="0.2">
      <c r="A101" s="43">
        <f>C99/(1+C108)^2</f>
        <v>1.7598872268775949</v>
      </c>
      <c r="B101" s="23"/>
      <c r="C101" s="23"/>
      <c r="D101" s="23"/>
      <c r="E101" s="23"/>
      <c r="F101" s="23"/>
      <c r="G101" s="23"/>
      <c r="H101" s="23"/>
      <c r="I101" s="23"/>
      <c r="J101" s="23"/>
    </row>
    <row r="102" spans="1:10" x14ac:dyDescent="0.2">
      <c r="A102" s="43">
        <f>D99/(1+C108)^3</f>
        <v>1.6508676641506645</v>
      </c>
      <c r="B102" s="23"/>
      <c r="C102" s="23"/>
      <c r="D102" s="23"/>
      <c r="E102" s="23"/>
      <c r="F102" s="23"/>
      <c r="G102" s="23"/>
      <c r="H102" s="23"/>
      <c r="I102" s="23"/>
      <c r="J102" s="23"/>
    </row>
    <row r="103" spans="1:10" x14ac:dyDescent="0.2">
      <c r="A103" s="44" t="s">
        <v>49</v>
      </c>
      <c r="B103" s="23"/>
      <c r="C103" s="23"/>
      <c r="D103" s="23"/>
      <c r="E103" s="23"/>
      <c r="F103" s="23"/>
      <c r="G103" s="23"/>
      <c r="H103" s="23"/>
      <c r="I103" s="23"/>
      <c r="J103" s="23"/>
    </row>
    <row r="104" spans="1:10" x14ac:dyDescent="0.2">
      <c r="A104" s="41" t="s">
        <v>50</v>
      </c>
      <c r="B104" s="23"/>
      <c r="C104" s="23"/>
      <c r="D104" s="23"/>
      <c r="E104" s="23"/>
      <c r="F104" s="23"/>
      <c r="G104" s="23"/>
      <c r="H104" s="23"/>
      <c r="I104" s="23"/>
      <c r="J104" s="23"/>
    </row>
    <row r="105" spans="1:10" ht="13.5" thickBot="1" x14ac:dyDescent="0.25">
      <c r="A105" s="23"/>
      <c r="B105" s="29" t="s">
        <v>51</v>
      </c>
      <c r="C105" s="23"/>
      <c r="D105" s="23"/>
      <c r="E105" s="23"/>
      <c r="F105" s="23"/>
      <c r="G105" s="23"/>
      <c r="H105" s="23"/>
      <c r="I105" s="23"/>
      <c r="J105" s="23"/>
    </row>
    <row r="106" spans="1:10" ht="14.25" x14ac:dyDescent="0.25">
      <c r="A106" s="23"/>
      <c r="B106" s="45" t="s">
        <v>115</v>
      </c>
      <c r="C106" s="46">
        <v>2</v>
      </c>
      <c r="D106" s="47"/>
      <c r="E106" s="47"/>
      <c r="F106" s="47"/>
      <c r="G106" s="48"/>
      <c r="H106" s="23"/>
      <c r="I106" s="23"/>
      <c r="J106" s="23"/>
    </row>
    <row r="107" spans="1:10" x14ac:dyDescent="0.2">
      <c r="A107" s="23"/>
      <c r="B107" s="49" t="s">
        <v>24</v>
      </c>
      <c r="C107" s="50">
        <v>0.06</v>
      </c>
      <c r="D107" s="51"/>
      <c r="E107" s="51"/>
      <c r="F107" s="51"/>
      <c r="G107" s="52"/>
      <c r="H107" s="23"/>
      <c r="I107" s="23"/>
      <c r="J107" s="23"/>
    </row>
    <row r="108" spans="1:10" ht="14.25" x14ac:dyDescent="0.25">
      <c r="A108" s="23"/>
      <c r="B108" s="49" t="s">
        <v>116</v>
      </c>
      <c r="C108" s="53">
        <v>0.13</v>
      </c>
      <c r="D108" s="51"/>
      <c r="E108" s="51"/>
      <c r="F108" s="51"/>
      <c r="G108" s="52"/>
      <c r="H108" s="23"/>
      <c r="I108" s="23"/>
      <c r="J108" s="23"/>
    </row>
    <row r="109" spans="1:10" x14ac:dyDescent="0.2">
      <c r="A109" s="23"/>
      <c r="B109" s="49"/>
      <c r="C109" s="51"/>
      <c r="D109" s="51"/>
      <c r="E109" s="51"/>
      <c r="F109" s="51"/>
      <c r="G109" s="52"/>
      <c r="H109" s="23"/>
      <c r="I109" s="23"/>
      <c r="J109" s="23"/>
    </row>
    <row r="110" spans="1:10" ht="14.25" x14ac:dyDescent="0.25">
      <c r="A110" s="23"/>
      <c r="B110" s="186" t="s">
        <v>117</v>
      </c>
      <c r="C110" s="54" t="s">
        <v>118</v>
      </c>
      <c r="D110" s="188" t="s">
        <v>5</v>
      </c>
      <c r="E110" s="54" t="s">
        <v>119</v>
      </c>
      <c r="F110" s="188" t="s">
        <v>5</v>
      </c>
      <c r="G110" s="55">
        <f>C106*(1+C107)</f>
        <v>2.12</v>
      </c>
      <c r="H110" s="23"/>
      <c r="I110" s="23"/>
      <c r="J110" s="23"/>
    </row>
    <row r="111" spans="1:10" ht="14.25" x14ac:dyDescent="0.25">
      <c r="A111" s="23"/>
      <c r="B111" s="187"/>
      <c r="C111" s="56" t="s">
        <v>120</v>
      </c>
      <c r="D111" s="189"/>
      <c r="E111" s="56" t="s">
        <v>120</v>
      </c>
      <c r="F111" s="189"/>
      <c r="G111" s="57">
        <f>C108-C107</f>
        <v>7.0000000000000007E-2</v>
      </c>
      <c r="H111" s="23"/>
      <c r="I111" s="23"/>
      <c r="J111" s="23"/>
    </row>
    <row r="112" spans="1:10" x14ac:dyDescent="0.2">
      <c r="A112" s="23"/>
      <c r="B112" s="49"/>
      <c r="C112" s="51"/>
      <c r="D112" s="51"/>
      <c r="E112" s="51"/>
      <c r="F112" s="51"/>
      <c r="G112" s="52"/>
      <c r="H112" s="23"/>
      <c r="I112" s="23"/>
      <c r="J112" s="23"/>
    </row>
    <row r="113" spans="1:10" ht="15" thickBot="1" x14ac:dyDescent="0.3">
      <c r="A113" s="23"/>
      <c r="B113" s="58" t="s">
        <v>121</v>
      </c>
      <c r="C113" s="59">
        <f>G110/G111</f>
        <v>30.285714285714285</v>
      </c>
      <c r="D113" s="60"/>
      <c r="E113" s="60"/>
      <c r="F113" s="60"/>
      <c r="G113" s="61"/>
      <c r="H113" s="23"/>
      <c r="I113" s="23"/>
      <c r="J113" s="23"/>
    </row>
    <row r="114" spans="1:10" x14ac:dyDescent="0.2">
      <c r="A114" s="23"/>
      <c r="B114" s="23"/>
      <c r="C114" s="23"/>
      <c r="D114" s="23"/>
      <c r="E114" s="23"/>
      <c r="F114" s="23"/>
      <c r="G114" s="23"/>
      <c r="H114" s="23"/>
      <c r="I114" s="23"/>
      <c r="J114" s="23"/>
    </row>
    <row r="115" spans="1:10" x14ac:dyDescent="0.2">
      <c r="A115" s="23" t="s">
        <v>79</v>
      </c>
      <c r="B115" s="23"/>
      <c r="C115" s="23"/>
      <c r="D115" s="23"/>
      <c r="E115" s="23"/>
      <c r="F115" s="23"/>
      <c r="G115" s="23"/>
      <c r="H115" s="23"/>
      <c r="I115" s="23"/>
      <c r="J115" s="23"/>
    </row>
    <row r="116" spans="1:10" x14ac:dyDescent="0.2">
      <c r="A116" s="23"/>
      <c r="B116" s="23"/>
      <c r="C116" s="23"/>
      <c r="D116" s="23"/>
      <c r="E116" s="23"/>
      <c r="F116" s="23"/>
      <c r="G116" s="23"/>
      <c r="H116" s="23"/>
      <c r="I116" s="23"/>
      <c r="J116" s="23"/>
    </row>
    <row r="117" spans="1:10" ht="14.25" x14ac:dyDescent="0.25">
      <c r="A117" s="220" t="s">
        <v>122</v>
      </c>
      <c r="B117" s="62" t="s">
        <v>123</v>
      </c>
      <c r="C117" s="23"/>
      <c r="D117" s="23"/>
      <c r="E117" s="23"/>
      <c r="F117" s="23"/>
      <c r="G117" s="23"/>
      <c r="H117" s="23"/>
      <c r="I117" s="23"/>
      <c r="J117" s="23"/>
    </row>
    <row r="118" spans="1:10" ht="14.25" x14ac:dyDescent="0.25">
      <c r="A118" s="221"/>
      <c r="B118" s="63" t="s">
        <v>120</v>
      </c>
      <c r="C118" s="23"/>
      <c r="D118" s="23"/>
      <c r="E118" s="23"/>
      <c r="F118" s="23"/>
      <c r="G118" s="23"/>
      <c r="H118" s="23"/>
      <c r="I118" s="23"/>
      <c r="J118" s="23"/>
    </row>
    <row r="119" spans="1:10" x14ac:dyDescent="0.2">
      <c r="A119" s="23"/>
      <c r="B119" s="23"/>
      <c r="C119" s="23"/>
      <c r="D119" s="23"/>
      <c r="E119" s="23"/>
      <c r="F119" s="23"/>
      <c r="G119" s="23"/>
      <c r="H119" s="23"/>
      <c r="I119" s="23"/>
      <c r="J119" s="23"/>
    </row>
    <row r="120" spans="1:10" x14ac:dyDescent="0.2">
      <c r="A120" s="222" t="s">
        <v>124</v>
      </c>
      <c r="B120" s="64">
        <f>C99</f>
        <v>2.2472000000000003</v>
      </c>
      <c r="C120" s="23"/>
      <c r="D120" s="23"/>
      <c r="E120" s="23"/>
      <c r="F120" s="23"/>
      <c r="G120" s="23"/>
      <c r="H120" s="23"/>
      <c r="I120" s="23"/>
      <c r="J120" s="23"/>
    </row>
    <row r="121" spans="1:10" x14ac:dyDescent="0.2">
      <c r="A121" s="223"/>
      <c r="B121" s="65">
        <f>C108-C107</f>
        <v>7.0000000000000007E-2</v>
      </c>
      <c r="C121" s="23"/>
      <c r="D121" s="23"/>
      <c r="E121" s="23"/>
      <c r="F121" s="23"/>
      <c r="G121" s="23"/>
      <c r="H121" s="23"/>
      <c r="I121" s="23"/>
      <c r="J121" s="23"/>
    </row>
    <row r="122" spans="1:10" ht="13.5" thickBot="1" x14ac:dyDescent="0.25">
      <c r="A122" s="23"/>
      <c r="B122" s="23"/>
      <c r="C122" s="23"/>
      <c r="D122" s="23"/>
      <c r="E122" s="23"/>
      <c r="F122" s="23"/>
      <c r="G122" s="23"/>
      <c r="H122" s="23"/>
      <c r="I122" s="23"/>
      <c r="J122" s="23"/>
    </row>
    <row r="123" spans="1:10" ht="15" thickBot="1" x14ac:dyDescent="0.3">
      <c r="A123" s="66" t="s">
        <v>124</v>
      </c>
      <c r="B123" s="67">
        <f>B120/B121</f>
        <v>32.102857142857147</v>
      </c>
      <c r="C123" s="23"/>
      <c r="D123" s="23"/>
      <c r="E123" s="23"/>
      <c r="F123" s="23"/>
      <c r="G123" s="23"/>
      <c r="H123" s="23"/>
      <c r="I123" s="23"/>
      <c r="J123" s="23"/>
    </row>
    <row r="124" spans="1:10" x14ac:dyDescent="0.2">
      <c r="A124" s="23"/>
      <c r="B124" s="23"/>
      <c r="C124" s="23"/>
      <c r="D124" s="23"/>
      <c r="E124" s="23"/>
      <c r="F124" s="23"/>
      <c r="G124" s="23"/>
      <c r="H124" s="23"/>
      <c r="I124" s="23"/>
      <c r="J124" s="23"/>
    </row>
    <row r="125" spans="1:10" ht="14.25" x14ac:dyDescent="0.25">
      <c r="A125" s="23" t="s">
        <v>28</v>
      </c>
      <c r="B125" s="68" t="s">
        <v>118</v>
      </c>
      <c r="C125" s="23"/>
      <c r="D125" s="23" t="s">
        <v>81</v>
      </c>
      <c r="E125" s="68" t="s">
        <v>125</v>
      </c>
      <c r="F125" s="23"/>
      <c r="G125" s="23"/>
      <c r="H125" s="23"/>
      <c r="I125" s="23"/>
      <c r="J125" s="23"/>
    </row>
    <row r="126" spans="1:10" ht="14.25" x14ac:dyDescent="0.25">
      <c r="A126" s="23"/>
      <c r="B126" s="41" t="s">
        <v>126</v>
      </c>
      <c r="C126" s="23"/>
      <c r="D126" s="23"/>
      <c r="E126" s="41" t="s">
        <v>126</v>
      </c>
      <c r="F126" s="23"/>
      <c r="G126" s="23"/>
      <c r="H126" s="23"/>
      <c r="I126" s="23"/>
      <c r="J126" s="23"/>
    </row>
    <row r="127" spans="1:10" x14ac:dyDescent="0.2">
      <c r="A127" s="23"/>
      <c r="B127" s="23"/>
      <c r="C127" s="23"/>
      <c r="D127" s="23"/>
      <c r="E127" s="41"/>
      <c r="F127" s="23"/>
      <c r="G127" s="23"/>
      <c r="H127" s="23"/>
      <c r="I127" s="23"/>
      <c r="J127" s="23"/>
    </row>
    <row r="128" spans="1:10" x14ac:dyDescent="0.2">
      <c r="A128" s="23" t="s">
        <v>28</v>
      </c>
      <c r="B128" s="69">
        <f>B99</f>
        <v>2.12</v>
      </c>
      <c r="C128" s="23"/>
      <c r="D128" s="23" t="s">
        <v>81</v>
      </c>
      <c r="E128" s="69">
        <f>B123-C113</f>
        <v>1.8171428571428621</v>
      </c>
      <c r="F128" s="23"/>
      <c r="G128" s="23"/>
      <c r="H128" s="23"/>
      <c r="I128" s="23"/>
      <c r="J128" s="23"/>
    </row>
    <row r="129" spans="1:10" x14ac:dyDescent="0.2">
      <c r="A129" s="23"/>
      <c r="B129" s="70">
        <f>C113</f>
        <v>30.285714285714285</v>
      </c>
      <c r="C129" s="23"/>
      <c r="D129" s="23"/>
      <c r="E129" s="70">
        <f>C113</f>
        <v>30.285714285714285</v>
      </c>
      <c r="F129" s="23"/>
      <c r="G129" s="23"/>
      <c r="H129" s="23"/>
      <c r="I129" s="23"/>
      <c r="J129" s="23"/>
    </row>
    <row r="130" spans="1:10" ht="13.5" thickBot="1" x14ac:dyDescent="0.25">
      <c r="A130" s="23"/>
      <c r="B130" s="23"/>
      <c r="C130" s="23"/>
      <c r="D130" s="23"/>
      <c r="E130" s="23"/>
      <c r="F130" s="23"/>
      <c r="G130" s="23"/>
      <c r="H130" s="23"/>
      <c r="I130" s="23"/>
      <c r="J130" s="23"/>
    </row>
    <row r="131" spans="1:10" ht="13.5" thickBot="1" x14ac:dyDescent="0.25">
      <c r="A131" s="23" t="s">
        <v>28</v>
      </c>
      <c r="B131" s="71">
        <f>B128/B129</f>
        <v>7.0000000000000007E-2</v>
      </c>
      <c r="C131" s="23"/>
      <c r="D131" s="23" t="s">
        <v>81</v>
      </c>
      <c r="E131" s="71">
        <f>E128/E129</f>
        <v>6.0000000000000164E-2</v>
      </c>
      <c r="F131" s="23"/>
      <c r="G131" s="23"/>
      <c r="H131" s="23"/>
      <c r="I131" s="23"/>
      <c r="J131" s="23"/>
    </row>
    <row r="132" spans="1:10" x14ac:dyDescent="0.2">
      <c r="A132" s="23"/>
      <c r="B132" s="23"/>
      <c r="C132" s="23"/>
      <c r="D132" s="23"/>
      <c r="E132" s="23"/>
      <c r="F132" s="23"/>
      <c r="G132" s="23"/>
      <c r="H132" s="23"/>
      <c r="I132" s="23"/>
      <c r="J132" s="23"/>
    </row>
    <row r="133" spans="1:10" x14ac:dyDescent="0.2">
      <c r="A133" s="23"/>
      <c r="B133" s="23"/>
      <c r="C133" s="23"/>
      <c r="D133" s="23"/>
      <c r="E133" s="23"/>
      <c r="F133" s="23"/>
      <c r="G133" s="23"/>
      <c r="H133" s="23"/>
      <c r="I133" s="23"/>
      <c r="J133" s="23"/>
    </row>
    <row r="134" spans="1:10" x14ac:dyDescent="0.2">
      <c r="A134" s="23"/>
      <c r="B134" s="23"/>
      <c r="C134" s="23"/>
      <c r="D134" s="23"/>
      <c r="E134" s="23"/>
      <c r="F134" s="23"/>
      <c r="G134" s="23"/>
      <c r="H134" s="23"/>
      <c r="I134" s="23"/>
      <c r="J134" s="23"/>
    </row>
    <row r="135" spans="1:10" ht="25.5" x14ac:dyDescent="0.2">
      <c r="A135" s="23" t="s">
        <v>29</v>
      </c>
      <c r="B135" s="72" t="s">
        <v>30</v>
      </c>
      <c r="C135" s="23" t="s">
        <v>31</v>
      </c>
      <c r="D135" s="72" t="s">
        <v>80</v>
      </c>
      <c r="E135" s="23"/>
      <c r="F135" s="23"/>
      <c r="G135" s="23"/>
      <c r="H135" s="23"/>
      <c r="I135" s="23"/>
      <c r="J135" s="23"/>
    </row>
    <row r="136" spans="1:10" ht="13.5" thickBot="1" x14ac:dyDescent="0.25">
      <c r="A136" s="23"/>
      <c r="B136" s="23"/>
      <c r="C136" s="23"/>
      <c r="D136" s="23"/>
      <c r="E136" s="23"/>
      <c r="F136" s="23"/>
      <c r="G136" s="23"/>
      <c r="H136" s="23"/>
      <c r="I136" s="23"/>
      <c r="J136" s="23"/>
    </row>
    <row r="137" spans="1:10" ht="13.5" thickBot="1" x14ac:dyDescent="0.25">
      <c r="A137" s="23" t="s">
        <v>29</v>
      </c>
      <c r="B137" s="73">
        <f>B131+E131</f>
        <v>0.13000000000000017</v>
      </c>
      <c r="C137" s="23"/>
      <c r="D137" s="23"/>
      <c r="E137" s="23"/>
      <c r="F137" s="23"/>
      <c r="G137" s="23"/>
      <c r="H137" s="23"/>
      <c r="I137" s="23"/>
      <c r="J137" s="23"/>
    </row>
    <row r="138" spans="1:10" x14ac:dyDescent="0.2">
      <c r="A138" s="23"/>
      <c r="B138" s="23"/>
      <c r="C138" s="23"/>
      <c r="D138" s="23"/>
      <c r="E138" s="23"/>
      <c r="F138" s="23"/>
      <c r="G138" s="23"/>
      <c r="H138" s="23"/>
      <c r="I138" s="23"/>
      <c r="J138" s="23"/>
    </row>
    <row r="139" spans="1:10" x14ac:dyDescent="0.2">
      <c r="A139" s="171" t="s">
        <v>82</v>
      </c>
      <c r="B139" s="172"/>
      <c r="C139" s="172"/>
      <c r="D139" s="172"/>
      <c r="E139" s="172"/>
      <c r="F139" s="172"/>
      <c r="G139" s="172"/>
      <c r="H139" s="172"/>
      <c r="I139" s="28"/>
      <c r="J139" s="23"/>
    </row>
    <row r="140" spans="1:10" x14ac:dyDescent="0.2">
      <c r="A140" s="28"/>
      <c r="B140" s="28"/>
      <c r="C140" s="28"/>
      <c r="D140" s="28"/>
      <c r="E140" s="28"/>
      <c r="F140" s="28"/>
      <c r="G140" s="28"/>
      <c r="H140" s="28"/>
      <c r="I140" s="28"/>
      <c r="J140" s="23"/>
    </row>
    <row r="141" spans="1:10" x14ac:dyDescent="0.2">
      <c r="A141" s="23" t="s">
        <v>32</v>
      </c>
      <c r="B141" s="23"/>
      <c r="C141" s="23"/>
      <c r="D141" s="23"/>
      <c r="E141" s="23"/>
      <c r="F141" s="23"/>
      <c r="G141" s="23"/>
      <c r="H141" s="23"/>
      <c r="I141" s="23"/>
      <c r="J141" s="23"/>
    </row>
    <row r="142" spans="1:10" ht="13.5" thickBot="1" x14ac:dyDescent="0.25">
      <c r="A142" s="23"/>
      <c r="B142" s="23"/>
      <c r="C142" s="23"/>
      <c r="D142" s="23"/>
      <c r="E142" s="23"/>
      <c r="F142" s="23"/>
      <c r="G142" s="23"/>
      <c r="H142" s="23"/>
      <c r="I142" s="23"/>
      <c r="J142" s="23"/>
    </row>
    <row r="143" spans="1:10" ht="14.25" x14ac:dyDescent="0.25">
      <c r="A143" s="200" t="s">
        <v>127</v>
      </c>
      <c r="B143" s="74" t="s">
        <v>118</v>
      </c>
      <c r="C143" s="224" t="s">
        <v>33</v>
      </c>
      <c r="D143" s="218" t="s">
        <v>8</v>
      </c>
      <c r="E143" s="23"/>
      <c r="F143" s="23"/>
      <c r="G143" s="23"/>
      <c r="H143" s="23"/>
      <c r="I143" s="23"/>
      <c r="J143" s="23"/>
    </row>
    <row r="144" spans="1:10" ht="15" thickBot="1" x14ac:dyDescent="0.3">
      <c r="A144" s="201"/>
      <c r="B144" s="75" t="s">
        <v>126</v>
      </c>
      <c r="C144" s="225"/>
      <c r="D144" s="219"/>
      <c r="E144" s="23"/>
      <c r="F144" s="23"/>
      <c r="G144" s="23"/>
      <c r="H144" s="23"/>
      <c r="I144" s="23"/>
      <c r="J144" s="23"/>
    </row>
    <row r="145" spans="1:10" x14ac:dyDescent="0.2">
      <c r="A145" s="23"/>
      <c r="B145" s="23"/>
      <c r="C145" s="23"/>
      <c r="D145" s="23"/>
      <c r="E145" s="23"/>
      <c r="F145" s="23"/>
      <c r="G145" s="23"/>
      <c r="H145" s="23"/>
      <c r="I145" s="23"/>
      <c r="J145" s="23"/>
    </row>
    <row r="146" spans="1:10" x14ac:dyDescent="0.2">
      <c r="A146" s="23"/>
      <c r="B146" s="23"/>
      <c r="C146" s="23"/>
      <c r="D146" s="23"/>
      <c r="E146" s="23"/>
      <c r="F146" s="23"/>
      <c r="G146" s="23"/>
      <c r="H146" s="23"/>
      <c r="I146" s="23"/>
      <c r="J146" s="23"/>
    </row>
    <row r="147" spans="1:10" ht="14.25" x14ac:dyDescent="0.25">
      <c r="A147" s="41" t="s">
        <v>127</v>
      </c>
      <c r="B147" s="69">
        <f>B99</f>
        <v>2.12</v>
      </c>
      <c r="C147" s="202" t="s">
        <v>33</v>
      </c>
      <c r="D147" s="204">
        <f>C107</f>
        <v>0.06</v>
      </c>
      <c r="E147" s="23"/>
      <c r="F147" s="23"/>
      <c r="G147" s="23"/>
      <c r="H147" s="23"/>
      <c r="I147" s="23"/>
      <c r="J147" s="23"/>
    </row>
    <row r="148" spans="1:10" x14ac:dyDescent="0.2">
      <c r="A148" s="23"/>
      <c r="B148" s="70">
        <f>C113</f>
        <v>30.285714285714285</v>
      </c>
      <c r="C148" s="203"/>
      <c r="D148" s="205"/>
      <c r="E148" s="23"/>
      <c r="F148" s="23"/>
      <c r="G148" s="23"/>
      <c r="H148" s="23"/>
      <c r="I148" s="23"/>
      <c r="J148" s="23"/>
    </row>
    <row r="149" spans="1:10" ht="13.5" thickBot="1" x14ac:dyDescent="0.25">
      <c r="A149" s="23"/>
      <c r="B149" s="23"/>
      <c r="C149" s="23"/>
      <c r="D149" s="23"/>
      <c r="E149" s="23"/>
      <c r="F149" s="23"/>
      <c r="G149" s="23"/>
      <c r="H149" s="23"/>
      <c r="I149" s="23"/>
      <c r="J149" s="23"/>
    </row>
    <row r="150" spans="1:10" ht="15" thickBot="1" x14ac:dyDescent="0.3">
      <c r="A150" s="41" t="s">
        <v>127</v>
      </c>
      <c r="B150" s="76">
        <f>(B147/B148)+D147</f>
        <v>0.13</v>
      </c>
      <c r="C150" s="23"/>
      <c r="D150" s="23"/>
      <c r="E150" s="23"/>
      <c r="F150" s="23"/>
      <c r="G150" s="23"/>
      <c r="H150" s="23"/>
      <c r="I150" s="23"/>
      <c r="J150" s="23"/>
    </row>
    <row r="151" spans="1:10" x14ac:dyDescent="0.2">
      <c r="A151" s="23"/>
      <c r="B151" s="23"/>
      <c r="C151" s="23"/>
      <c r="D151" s="23"/>
      <c r="E151" s="23"/>
      <c r="F151" s="23"/>
      <c r="G151" s="23"/>
      <c r="H151" s="23"/>
      <c r="I151" s="23"/>
      <c r="J151" s="23"/>
    </row>
    <row r="152" spans="1:10" x14ac:dyDescent="0.2">
      <c r="A152" s="169" t="s">
        <v>63</v>
      </c>
      <c r="B152" s="197"/>
      <c r="C152" s="197"/>
      <c r="D152" s="197"/>
      <c r="E152" s="197"/>
      <c r="F152" s="197"/>
      <c r="G152" s="197"/>
      <c r="H152" s="197"/>
      <c r="I152" s="197"/>
      <c r="J152" s="23"/>
    </row>
    <row r="153" spans="1:10" x14ac:dyDescent="0.2">
      <c r="A153" s="23"/>
      <c r="B153" s="23"/>
      <c r="C153" s="23"/>
      <c r="D153" s="23"/>
      <c r="E153" s="23"/>
      <c r="F153" s="23"/>
      <c r="G153" s="23"/>
      <c r="H153" s="23"/>
      <c r="I153" s="23"/>
      <c r="J153" s="23"/>
    </row>
    <row r="154" spans="1:10" x14ac:dyDescent="0.2">
      <c r="A154" s="29" t="s">
        <v>18</v>
      </c>
      <c r="B154" s="23"/>
      <c r="C154" s="23"/>
      <c r="D154" s="23"/>
      <c r="E154" s="23"/>
      <c r="F154" s="23"/>
      <c r="G154" s="23"/>
      <c r="H154" s="23"/>
      <c r="I154" s="23"/>
      <c r="J154" s="23"/>
    </row>
    <row r="155" spans="1:10" x14ac:dyDescent="0.2">
      <c r="A155" s="23" t="s">
        <v>34</v>
      </c>
      <c r="B155" s="23"/>
      <c r="C155" s="23"/>
      <c r="D155" s="23"/>
      <c r="E155" s="23"/>
      <c r="F155" s="23"/>
      <c r="G155" s="23"/>
      <c r="H155" s="23"/>
      <c r="I155" s="23"/>
      <c r="J155" s="23"/>
    </row>
    <row r="156" spans="1:10" x14ac:dyDescent="0.2">
      <c r="A156" s="27"/>
      <c r="B156" s="23"/>
      <c r="C156" s="23"/>
      <c r="D156" s="23"/>
      <c r="E156" s="23"/>
      <c r="F156" s="23"/>
      <c r="G156" s="23"/>
      <c r="H156" s="23"/>
      <c r="I156" s="23"/>
      <c r="J156" s="23"/>
    </row>
    <row r="157" spans="1:10" ht="15" x14ac:dyDescent="0.2">
      <c r="A157" s="41" t="s">
        <v>9</v>
      </c>
      <c r="B157" s="41" t="s">
        <v>35</v>
      </c>
      <c r="C157" s="77" t="s">
        <v>23</v>
      </c>
      <c r="D157" s="41" t="s">
        <v>53</v>
      </c>
      <c r="E157" s="23"/>
      <c r="F157" s="23"/>
      <c r="G157" s="23"/>
      <c r="H157" s="23"/>
      <c r="I157" s="23"/>
      <c r="J157" s="23"/>
    </row>
    <row r="158" spans="1:10" ht="15.75" thickBot="1" x14ac:dyDescent="0.25">
      <c r="A158" s="41" t="s">
        <v>9</v>
      </c>
      <c r="B158" s="78">
        <v>2</v>
      </c>
      <c r="C158" s="77" t="s">
        <v>23</v>
      </c>
      <c r="D158" s="79">
        <v>0.13</v>
      </c>
      <c r="E158" s="23"/>
      <c r="F158" s="23"/>
      <c r="G158" s="23"/>
      <c r="H158" s="23"/>
      <c r="I158" s="23"/>
      <c r="J158" s="23"/>
    </row>
    <row r="159" spans="1:10" ht="13.5" thickBot="1" x14ac:dyDescent="0.25">
      <c r="A159" s="41" t="s">
        <v>9</v>
      </c>
      <c r="B159" s="80">
        <f>B158/D158</f>
        <v>15.384615384615383</v>
      </c>
      <c r="C159" s="41"/>
      <c r="D159" s="41"/>
      <c r="E159" s="23"/>
      <c r="F159" s="23"/>
      <c r="G159" s="23"/>
      <c r="H159" s="23"/>
      <c r="I159" s="23"/>
      <c r="J159" s="23"/>
    </row>
    <row r="160" spans="1:10" x14ac:dyDescent="0.2">
      <c r="A160" s="41"/>
      <c r="B160" s="81"/>
      <c r="C160" s="41"/>
      <c r="D160" s="41"/>
      <c r="E160" s="23"/>
      <c r="F160" s="23"/>
      <c r="G160" s="23"/>
      <c r="H160" s="23"/>
      <c r="I160" s="23"/>
      <c r="J160" s="23"/>
    </row>
    <row r="161" spans="1:12" x14ac:dyDescent="0.2">
      <c r="A161" s="166" t="s">
        <v>152</v>
      </c>
      <c r="B161" s="181"/>
      <c r="C161" s="181"/>
      <c r="D161" s="181"/>
      <c r="E161" s="181"/>
      <c r="F161" s="181"/>
      <c r="G161" s="181"/>
      <c r="H161" s="181"/>
      <c r="I161" s="181"/>
      <c r="J161" s="23"/>
    </row>
    <row r="162" spans="1:12" x14ac:dyDescent="0.2">
      <c r="A162" s="166"/>
      <c r="B162" s="181"/>
      <c r="C162" s="181"/>
      <c r="D162" s="181"/>
      <c r="E162" s="181"/>
      <c r="F162" s="181"/>
      <c r="G162" s="181"/>
      <c r="H162" s="181"/>
      <c r="I162" s="181"/>
      <c r="J162" s="23"/>
    </row>
    <row r="163" spans="1:12" x14ac:dyDescent="0.2">
      <c r="A163" s="181"/>
      <c r="B163" s="181"/>
      <c r="C163" s="181"/>
      <c r="D163" s="181"/>
      <c r="E163" s="181"/>
      <c r="F163" s="181"/>
      <c r="G163" s="181"/>
      <c r="H163" s="181"/>
      <c r="I163" s="181"/>
      <c r="J163" s="23"/>
      <c r="K163" s="3"/>
    </row>
    <row r="164" spans="1:12" x14ac:dyDescent="0.2">
      <c r="A164" s="181"/>
      <c r="B164" s="181"/>
      <c r="C164" s="181"/>
      <c r="D164" s="181"/>
      <c r="E164" s="181"/>
      <c r="F164" s="181"/>
      <c r="G164" s="181"/>
      <c r="H164" s="181"/>
      <c r="I164" s="181"/>
      <c r="J164" s="23"/>
      <c r="K164" s="3"/>
    </row>
    <row r="165" spans="1:12" x14ac:dyDescent="0.2">
      <c r="A165" s="28"/>
      <c r="B165" s="28"/>
      <c r="C165" s="28"/>
      <c r="D165" s="28"/>
      <c r="E165" s="28"/>
      <c r="F165" s="28"/>
      <c r="G165" s="28"/>
      <c r="H165" s="28"/>
      <c r="I165" s="28"/>
      <c r="J165" s="23"/>
      <c r="K165" s="3"/>
    </row>
    <row r="166" spans="1:12" ht="12.75" customHeight="1" x14ac:dyDescent="0.2">
      <c r="A166" s="215" t="s">
        <v>103</v>
      </c>
      <c r="B166" s="216"/>
      <c r="C166" s="216"/>
      <c r="D166" s="216"/>
      <c r="E166" s="216"/>
      <c r="F166" s="216"/>
      <c r="G166" s="216"/>
      <c r="H166" s="216"/>
      <c r="I166" s="216"/>
      <c r="J166" s="23"/>
      <c r="K166" s="3"/>
    </row>
    <row r="167" spans="1:12" x14ac:dyDescent="0.2">
      <c r="A167" s="216"/>
      <c r="B167" s="216"/>
      <c r="C167" s="216"/>
      <c r="D167" s="216"/>
      <c r="E167" s="216"/>
      <c r="F167" s="216"/>
      <c r="G167" s="216"/>
      <c r="H167" s="216"/>
      <c r="I167" s="216"/>
      <c r="J167" s="23"/>
      <c r="K167" s="3"/>
    </row>
    <row r="168" spans="1:12" x14ac:dyDescent="0.2">
      <c r="A168" s="216"/>
      <c r="B168" s="216"/>
      <c r="C168" s="216"/>
      <c r="D168" s="216"/>
      <c r="E168" s="216"/>
      <c r="F168" s="216"/>
      <c r="G168" s="216"/>
      <c r="H168" s="216"/>
      <c r="I168" s="216"/>
      <c r="J168" s="23"/>
      <c r="K168" s="3"/>
    </row>
    <row r="169" spans="1:12" x14ac:dyDescent="0.2">
      <c r="A169" s="216"/>
      <c r="B169" s="216"/>
      <c r="C169" s="216"/>
      <c r="D169" s="216"/>
      <c r="E169" s="216"/>
      <c r="F169" s="216"/>
      <c r="G169" s="216"/>
      <c r="H169" s="216"/>
      <c r="I169" s="216"/>
      <c r="J169" s="23"/>
    </row>
    <row r="170" spans="1:12" x14ac:dyDescent="0.2">
      <c r="A170" s="216"/>
      <c r="B170" s="216"/>
      <c r="C170" s="216"/>
      <c r="D170" s="216"/>
      <c r="E170" s="216"/>
      <c r="F170" s="216"/>
      <c r="G170" s="216"/>
      <c r="H170" s="216"/>
      <c r="I170" s="216"/>
      <c r="J170" s="23"/>
    </row>
    <row r="171" spans="1:12" x14ac:dyDescent="0.2">
      <c r="A171" s="216"/>
      <c r="B171" s="216"/>
      <c r="C171" s="216"/>
      <c r="D171" s="216"/>
      <c r="E171" s="216"/>
      <c r="F171" s="216"/>
      <c r="G171" s="216"/>
      <c r="H171" s="216"/>
      <c r="I171" s="216"/>
      <c r="J171" s="23"/>
    </row>
    <row r="172" spans="1:12" x14ac:dyDescent="0.2">
      <c r="A172" s="28"/>
      <c r="B172" s="28"/>
      <c r="C172" s="28"/>
      <c r="D172" s="28"/>
      <c r="E172" s="28"/>
      <c r="F172" s="28"/>
      <c r="G172" s="28"/>
      <c r="H172" s="28"/>
      <c r="I172" s="28"/>
      <c r="J172" s="23"/>
    </row>
    <row r="173" spans="1:12" x14ac:dyDescent="0.2">
      <c r="A173" s="26" t="s">
        <v>13</v>
      </c>
      <c r="B173" s="82"/>
      <c r="C173" s="23"/>
      <c r="D173" s="23"/>
      <c r="E173" s="23"/>
      <c r="F173" s="23"/>
      <c r="G173" s="23"/>
      <c r="H173" s="23"/>
      <c r="I173" s="83"/>
      <c r="J173" s="23"/>
    </row>
    <row r="174" spans="1:12" x14ac:dyDescent="0.2">
      <c r="A174" s="84"/>
      <c r="B174" s="23"/>
      <c r="C174" s="23"/>
      <c r="D174" s="23"/>
      <c r="E174" s="23"/>
      <c r="F174" s="23"/>
      <c r="G174" s="23"/>
      <c r="H174" s="23"/>
      <c r="I174" s="23"/>
      <c r="J174" s="23"/>
    </row>
    <row r="175" spans="1:12" ht="12.75" customHeight="1" x14ac:dyDescent="0.2">
      <c r="A175" s="166" t="s">
        <v>83</v>
      </c>
      <c r="B175" s="167"/>
      <c r="C175" s="167"/>
      <c r="D175" s="167"/>
      <c r="E175" s="167"/>
      <c r="F175" s="167"/>
      <c r="G175" s="167"/>
      <c r="H175" s="167"/>
      <c r="I175" s="167"/>
      <c r="J175" s="23"/>
    </row>
    <row r="176" spans="1:12" x14ac:dyDescent="0.2">
      <c r="A176" s="167"/>
      <c r="B176" s="167"/>
      <c r="C176" s="167"/>
      <c r="D176" s="167"/>
      <c r="E176" s="167"/>
      <c r="F176" s="167"/>
      <c r="G176" s="167"/>
      <c r="H176" s="167"/>
      <c r="I176" s="167"/>
      <c r="J176" s="23"/>
      <c r="L176" s="2"/>
    </row>
    <row r="177" spans="1:12" x14ac:dyDescent="0.2">
      <c r="A177" s="167"/>
      <c r="B177" s="167"/>
      <c r="C177" s="167"/>
      <c r="D177" s="167"/>
      <c r="E177" s="167"/>
      <c r="F177" s="167"/>
      <c r="G177" s="167"/>
      <c r="H177" s="167"/>
      <c r="I177" s="167"/>
      <c r="J177" s="23"/>
      <c r="L177" s="2"/>
    </row>
    <row r="178" spans="1:12" x14ac:dyDescent="0.2">
      <c r="A178" s="167"/>
      <c r="B178" s="167"/>
      <c r="C178" s="167"/>
      <c r="D178" s="167"/>
      <c r="E178" s="167"/>
      <c r="F178" s="167"/>
      <c r="G178" s="167"/>
      <c r="H178" s="167"/>
      <c r="I178" s="167"/>
      <c r="J178" s="23"/>
      <c r="L178" s="2"/>
    </row>
    <row r="179" spans="1:12" x14ac:dyDescent="0.2">
      <c r="A179" s="167"/>
      <c r="B179" s="167"/>
      <c r="C179" s="167"/>
      <c r="D179" s="167"/>
      <c r="E179" s="167"/>
      <c r="F179" s="167"/>
      <c r="G179" s="167"/>
      <c r="H179" s="167"/>
      <c r="I179" s="167"/>
      <c r="J179" s="23"/>
      <c r="L179" s="2"/>
    </row>
    <row r="180" spans="1:12" x14ac:dyDescent="0.2">
      <c r="A180" s="167"/>
      <c r="B180" s="167"/>
      <c r="C180" s="167"/>
      <c r="D180" s="167"/>
      <c r="E180" s="167"/>
      <c r="F180" s="167"/>
      <c r="G180" s="167"/>
      <c r="H180" s="167"/>
      <c r="I180" s="167"/>
      <c r="J180" s="23"/>
      <c r="L180" s="2"/>
    </row>
    <row r="181" spans="1:12" x14ac:dyDescent="0.2">
      <c r="A181" s="167"/>
      <c r="B181" s="167"/>
      <c r="C181" s="167"/>
      <c r="D181" s="167"/>
      <c r="E181" s="167"/>
      <c r="F181" s="167"/>
      <c r="G181" s="167"/>
      <c r="H181" s="167"/>
      <c r="I181" s="167"/>
      <c r="J181" s="23"/>
      <c r="L181" s="2"/>
    </row>
    <row r="182" spans="1:12" x14ac:dyDescent="0.2">
      <c r="A182" s="28"/>
      <c r="B182" s="28"/>
      <c r="C182" s="28"/>
      <c r="D182" s="28"/>
      <c r="E182" s="28"/>
      <c r="F182" s="28"/>
      <c r="G182" s="28"/>
      <c r="H182" s="28"/>
      <c r="I182" s="28"/>
      <c r="J182" s="23"/>
      <c r="L182" s="2"/>
    </row>
    <row r="183" spans="1:12" x14ac:dyDescent="0.2">
      <c r="A183" s="183" t="s">
        <v>84</v>
      </c>
      <c r="B183" s="181"/>
      <c r="C183" s="181"/>
      <c r="D183" s="181"/>
      <c r="E183" s="181"/>
      <c r="F183" s="181"/>
      <c r="G183" s="181"/>
      <c r="H183" s="181"/>
      <c r="I183" s="181"/>
      <c r="J183" s="23"/>
    </row>
    <row r="184" spans="1:12" x14ac:dyDescent="0.2">
      <c r="A184" s="183"/>
      <c r="B184" s="181"/>
      <c r="C184" s="181"/>
      <c r="D184" s="181"/>
      <c r="E184" s="181"/>
      <c r="F184" s="181"/>
      <c r="G184" s="181"/>
      <c r="H184" s="181"/>
      <c r="I184" s="181"/>
      <c r="J184" s="23"/>
    </row>
    <row r="185" spans="1:12" x14ac:dyDescent="0.2">
      <c r="A185" s="181"/>
      <c r="B185" s="181"/>
      <c r="C185" s="181"/>
      <c r="D185" s="181"/>
      <c r="E185" s="181"/>
      <c r="F185" s="181"/>
      <c r="G185" s="181"/>
      <c r="H185" s="181"/>
      <c r="I185" s="181"/>
      <c r="J185" s="23"/>
    </row>
    <row r="186" spans="1:12" x14ac:dyDescent="0.2">
      <c r="A186" s="181"/>
      <c r="B186" s="181"/>
      <c r="C186" s="181"/>
      <c r="D186" s="181"/>
      <c r="E186" s="181"/>
      <c r="F186" s="181"/>
      <c r="G186" s="181"/>
      <c r="H186" s="181"/>
      <c r="I186" s="181"/>
      <c r="J186" s="23"/>
      <c r="K186" s="2"/>
    </row>
    <row r="187" spans="1:12" x14ac:dyDescent="0.2">
      <c r="A187" s="181"/>
      <c r="B187" s="181"/>
      <c r="C187" s="181"/>
      <c r="D187" s="181"/>
      <c r="E187" s="181"/>
      <c r="F187" s="181"/>
      <c r="G187" s="181"/>
      <c r="H187" s="181"/>
      <c r="I187" s="181"/>
      <c r="J187" s="23"/>
      <c r="K187" s="2"/>
    </row>
    <row r="188" spans="1:12" x14ac:dyDescent="0.2">
      <c r="A188" s="181"/>
      <c r="B188" s="181"/>
      <c r="C188" s="181"/>
      <c r="D188" s="181"/>
      <c r="E188" s="181"/>
      <c r="F188" s="181"/>
      <c r="G188" s="181"/>
      <c r="H188" s="181"/>
      <c r="I188" s="181"/>
      <c r="J188" s="23"/>
      <c r="K188" s="2"/>
    </row>
    <row r="189" spans="1:12" x14ac:dyDescent="0.2">
      <c r="A189" s="23"/>
      <c r="B189" s="23"/>
      <c r="C189" s="23"/>
      <c r="D189" s="23"/>
      <c r="E189" s="23"/>
      <c r="F189" s="23"/>
      <c r="G189" s="23"/>
      <c r="H189" s="23"/>
      <c r="I189" s="23"/>
      <c r="J189" s="23"/>
      <c r="K189" s="2"/>
    </row>
    <row r="190" spans="1:12" ht="14.25" x14ac:dyDescent="0.25">
      <c r="A190" s="206" t="s">
        <v>128</v>
      </c>
      <c r="B190" s="206" t="s">
        <v>129</v>
      </c>
      <c r="C190" s="31" t="s">
        <v>130</v>
      </c>
      <c r="D190" s="206" t="s">
        <v>5</v>
      </c>
      <c r="E190" s="31" t="s">
        <v>131</v>
      </c>
      <c r="F190" s="23"/>
      <c r="G190" s="23"/>
      <c r="H190" s="23"/>
      <c r="I190" s="23"/>
      <c r="J190" s="23"/>
    </row>
    <row r="191" spans="1:12" ht="14.25" x14ac:dyDescent="0.25">
      <c r="A191" s="207"/>
      <c r="B191" s="207"/>
      <c r="C191" s="33" t="s">
        <v>111</v>
      </c>
      <c r="D191" s="207"/>
      <c r="E191" s="33" t="s">
        <v>111</v>
      </c>
      <c r="F191" s="23"/>
      <c r="G191" s="23"/>
      <c r="H191" s="23"/>
      <c r="I191" s="23"/>
      <c r="J191" s="23"/>
    </row>
    <row r="192" spans="1:12" x14ac:dyDescent="0.2">
      <c r="A192" s="23"/>
      <c r="B192" s="23"/>
      <c r="C192" s="23"/>
      <c r="D192" s="23"/>
      <c r="E192" s="23"/>
      <c r="F192" s="23"/>
      <c r="G192" s="23"/>
      <c r="H192" s="23"/>
      <c r="I192" s="23"/>
      <c r="J192" s="23"/>
    </row>
    <row r="193" spans="1:10" x14ac:dyDescent="0.2">
      <c r="A193" s="183" t="s">
        <v>0</v>
      </c>
      <c r="B193" s="181"/>
      <c r="C193" s="181"/>
      <c r="D193" s="181"/>
      <c r="E193" s="181"/>
      <c r="F193" s="181"/>
      <c r="G193" s="181"/>
      <c r="H193" s="181"/>
      <c r="I193" s="181"/>
      <c r="J193" s="23"/>
    </row>
    <row r="194" spans="1:10" x14ac:dyDescent="0.2">
      <c r="A194" s="181"/>
      <c r="B194" s="181"/>
      <c r="C194" s="181"/>
      <c r="D194" s="181"/>
      <c r="E194" s="181"/>
      <c r="F194" s="181"/>
      <c r="G194" s="181"/>
      <c r="H194" s="181"/>
      <c r="I194" s="181"/>
      <c r="J194" s="23"/>
    </row>
    <row r="195" spans="1:10" x14ac:dyDescent="0.2">
      <c r="A195" s="28"/>
      <c r="B195" s="28"/>
      <c r="C195" s="28"/>
      <c r="D195" s="28"/>
      <c r="E195" s="28"/>
      <c r="F195" s="28"/>
      <c r="G195" s="28"/>
      <c r="H195" s="28"/>
      <c r="I195" s="28"/>
      <c r="J195" s="23"/>
    </row>
    <row r="196" spans="1:10" ht="14.25" x14ac:dyDescent="0.25">
      <c r="A196" s="85" t="s">
        <v>132</v>
      </c>
      <c r="B196" s="86">
        <v>2</v>
      </c>
      <c r="C196" s="23"/>
      <c r="D196" s="23"/>
      <c r="E196" s="23"/>
      <c r="F196" s="23"/>
      <c r="G196" s="23"/>
      <c r="H196" s="23"/>
      <c r="I196" s="23"/>
      <c r="J196" s="23"/>
    </row>
    <row r="197" spans="1:10" ht="14.25" x14ac:dyDescent="0.25">
      <c r="A197" s="41" t="s">
        <v>133</v>
      </c>
      <c r="B197" s="87">
        <v>0.13</v>
      </c>
      <c r="C197" s="23"/>
      <c r="D197" s="23"/>
      <c r="E197" s="23"/>
      <c r="F197" s="23"/>
      <c r="G197" s="23"/>
      <c r="H197" s="23"/>
      <c r="I197" s="23"/>
      <c r="J197" s="23"/>
    </row>
    <row r="198" spans="1:10" ht="14.25" x14ac:dyDescent="0.25">
      <c r="A198" s="41" t="s">
        <v>134</v>
      </c>
      <c r="B198" s="88">
        <v>0.3</v>
      </c>
      <c r="C198" s="23"/>
      <c r="D198" s="23"/>
      <c r="E198" s="23"/>
      <c r="F198" s="23"/>
      <c r="G198" s="23"/>
      <c r="H198" s="23"/>
      <c r="I198" s="23"/>
      <c r="J198" s="23"/>
    </row>
    <row r="199" spans="1:10" ht="14.25" x14ac:dyDescent="0.25">
      <c r="A199" s="41" t="s">
        <v>135</v>
      </c>
      <c r="B199" s="88">
        <v>0.25</v>
      </c>
      <c r="C199" s="23"/>
      <c r="D199" s="23"/>
      <c r="E199" s="23"/>
      <c r="F199" s="23"/>
      <c r="G199" s="23"/>
      <c r="H199" s="23"/>
      <c r="I199" s="23"/>
      <c r="J199" s="23"/>
    </row>
    <row r="200" spans="1:10" ht="14.25" x14ac:dyDescent="0.25">
      <c r="A200" s="41" t="s">
        <v>136</v>
      </c>
      <c r="B200" s="88">
        <v>0.15</v>
      </c>
      <c r="C200" s="23"/>
      <c r="D200" s="23"/>
      <c r="E200" s="23"/>
      <c r="F200" s="23"/>
      <c r="G200" s="23"/>
      <c r="H200" s="23"/>
      <c r="I200" s="23"/>
      <c r="J200" s="23"/>
    </row>
    <row r="201" spans="1:10" ht="14.25" x14ac:dyDescent="0.25">
      <c r="A201" s="41" t="s">
        <v>137</v>
      </c>
      <c r="B201" s="88">
        <v>0.06</v>
      </c>
      <c r="C201" s="23" t="s">
        <v>101</v>
      </c>
      <c r="D201" s="23"/>
      <c r="E201" s="23"/>
      <c r="F201" s="23"/>
      <c r="G201" s="23"/>
      <c r="H201" s="23"/>
      <c r="I201" s="23"/>
      <c r="J201" s="23"/>
    </row>
    <row r="202" spans="1:10" x14ac:dyDescent="0.2">
      <c r="A202" s="23"/>
      <c r="B202" s="89">
        <f>B198</f>
        <v>0.3</v>
      </c>
      <c r="C202" s="89">
        <f>B199</f>
        <v>0.25</v>
      </c>
      <c r="D202" s="89">
        <f>B200</f>
        <v>0.15</v>
      </c>
      <c r="E202" s="89">
        <f>B201</f>
        <v>0.06</v>
      </c>
      <c r="F202" s="23"/>
      <c r="G202" s="23"/>
      <c r="H202" s="23"/>
      <c r="I202" s="23"/>
      <c r="J202" s="23"/>
    </row>
    <row r="203" spans="1:10" x14ac:dyDescent="0.2">
      <c r="A203" s="41" t="s">
        <v>10</v>
      </c>
      <c r="B203" s="41">
        <v>0</v>
      </c>
      <c r="C203" s="41">
        <v>1</v>
      </c>
      <c r="D203" s="41">
        <v>2</v>
      </c>
      <c r="E203" s="41">
        <v>3</v>
      </c>
      <c r="F203" s="41">
        <v>4</v>
      </c>
      <c r="G203" s="23"/>
      <c r="H203" s="23"/>
      <c r="I203" s="23"/>
      <c r="J203" s="23"/>
    </row>
    <row r="204" spans="1:10" x14ac:dyDescent="0.2">
      <c r="A204" s="90" t="s">
        <v>11</v>
      </c>
      <c r="B204" s="91">
        <f>B196</f>
        <v>2</v>
      </c>
      <c r="C204" s="92">
        <f>B204*(1+B202)</f>
        <v>2.6</v>
      </c>
      <c r="D204" s="92">
        <f>C204*(1+C202)</f>
        <v>3.25</v>
      </c>
      <c r="E204" s="92">
        <f>D204*(1+D202)</f>
        <v>3.7374999999999998</v>
      </c>
      <c r="F204" s="93">
        <f>E204*(1+E202)</f>
        <v>3.9617499999999999</v>
      </c>
      <c r="G204" s="23"/>
      <c r="H204" s="23"/>
      <c r="I204" s="23"/>
      <c r="J204" s="23"/>
    </row>
    <row r="205" spans="1:10" x14ac:dyDescent="0.2">
      <c r="A205" s="23"/>
      <c r="B205" s="23"/>
      <c r="C205" s="23"/>
      <c r="D205" s="23"/>
      <c r="E205" s="23"/>
      <c r="F205" s="23"/>
      <c r="G205" s="23"/>
      <c r="H205" s="23"/>
      <c r="I205" s="23"/>
      <c r="J205" s="23"/>
    </row>
    <row r="206" spans="1:10" x14ac:dyDescent="0.2">
      <c r="A206" s="32" t="s">
        <v>12</v>
      </c>
      <c r="B206" s="23"/>
      <c r="C206" s="23"/>
      <c r="D206" s="23"/>
      <c r="E206" s="23"/>
      <c r="F206" s="23"/>
      <c r="G206" s="23"/>
      <c r="H206" s="23"/>
      <c r="I206" s="23"/>
      <c r="J206" s="23"/>
    </row>
    <row r="207" spans="1:10" x14ac:dyDescent="0.2">
      <c r="A207" s="94">
        <f>C204/(1+B197)^C203</f>
        <v>2.3008849557522129</v>
      </c>
      <c r="B207" s="23"/>
      <c r="C207" s="23"/>
      <c r="D207" s="23"/>
      <c r="E207" s="23"/>
      <c r="F207" s="23"/>
      <c r="G207" s="23"/>
      <c r="H207" s="23"/>
      <c r="I207" s="23"/>
      <c r="J207" s="23"/>
    </row>
    <row r="208" spans="1:10" x14ac:dyDescent="0.2">
      <c r="A208" s="95">
        <f>D204/(1+B197)^D203</f>
        <v>2.5452267209648372</v>
      </c>
      <c r="B208" s="23"/>
      <c r="C208" s="23"/>
      <c r="D208" s="23"/>
      <c r="E208" s="23"/>
      <c r="F208" s="23"/>
      <c r="G208" s="23"/>
      <c r="H208" s="23"/>
      <c r="I208" s="23"/>
      <c r="J208" s="23"/>
    </row>
    <row r="209" spans="1:10" ht="15" thickBot="1" x14ac:dyDescent="0.3">
      <c r="A209" s="96">
        <f>E204/(1+B197)^E203</f>
        <v>2.5902749815128878</v>
      </c>
      <c r="B209" s="23"/>
      <c r="C209" s="23"/>
      <c r="D209" s="23"/>
      <c r="E209" s="23"/>
      <c r="F209" s="23"/>
      <c r="G209" s="23"/>
      <c r="H209" s="97">
        <f>F204</f>
        <v>3.9617499999999999</v>
      </c>
      <c r="I209" s="98" t="s">
        <v>138</v>
      </c>
      <c r="J209" s="23"/>
    </row>
    <row r="210" spans="1:10" ht="14.25" x14ac:dyDescent="0.25">
      <c r="A210" s="99"/>
      <c r="B210" s="23"/>
      <c r="C210" s="23"/>
      <c r="D210" s="100" t="s">
        <v>139</v>
      </c>
      <c r="E210" s="101">
        <f>H209/H211</f>
        <v>56.596428571428561</v>
      </c>
      <c r="F210" s="102" t="s">
        <v>97</v>
      </c>
      <c r="G210" s="103"/>
      <c r="H210" s="104"/>
      <c r="I210" s="83"/>
      <c r="J210" s="83"/>
    </row>
    <row r="211" spans="1:10" ht="15" thickBot="1" x14ac:dyDescent="0.3">
      <c r="A211" s="105">
        <f>E210/(1+B197)^E203</f>
        <v>39.224164005766582</v>
      </c>
      <c r="B211" s="23"/>
      <c r="C211" s="23"/>
      <c r="D211" s="23"/>
      <c r="E211" s="23"/>
      <c r="F211" s="23"/>
      <c r="G211" s="23"/>
      <c r="H211" s="106">
        <f>B197-B201</f>
        <v>7.0000000000000007E-2</v>
      </c>
      <c r="I211" s="98" t="s">
        <v>140</v>
      </c>
      <c r="J211" s="23"/>
    </row>
    <row r="212" spans="1:10" ht="15" thickBot="1" x14ac:dyDescent="0.3">
      <c r="A212" s="107">
        <f>SUM(A207:A211)</f>
        <v>46.660550663996517</v>
      </c>
      <c r="B212" s="108" t="s">
        <v>141</v>
      </c>
      <c r="C212" s="23"/>
      <c r="D212" s="23"/>
      <c r="E212" s="23"/>
      <c r="F212" s="23"/>
      <c r="G212" s="23"/>
      <c r="H212" s="23"/>
      <c r="I212" s="23"/>
      <c r="J212" s="23"/>
    </row>
    <row r="213" spans="1:10" x14ac:dyDescent="0.2">
      <c r="A213" s="109"/>
      <c r="B213" s="23"/>
      <c r="C213" s="23"/>
      <c r="D213" s="23"/>
      <c r="E213" s="23"/>
      <c r="F213" s="23"/>
      <c r="G213" s="23"/>
      <c r="H213" s="23"/>
      <c r="I213" s="23"/>
      <c r="J213" s="23"/>
    </row>
    <row r="214" spans="1:10" x14ac:dyDescent="0.2">
      <c r="A214" s="110" t="s">
        <v>98</v>
      </c>
      <c r="B214" s="23"/>
      <c r="C214" s="23"/>
      <c r="D214" s="23" t="s">
        <v>99</v>
      </c>
      <c r="E214" s="23"/>
      <c r="F214" s="23"/>
      <c r="G214" s="23"/>
      <c r="H214" s="23"/>
      <c r="I214" s="23"/>
      <c r="J214" s="23"/>
    </row>
    <row r="215" spans="1:10" ht="13.5" thickBot="1" x14ac:dyDescent="0.25">
      <c r="A215" s="111"/>
      <c r="B215" s="23"/>
      <c r="C215" s="23"/>
      <c r="D215" s="23"/>
      <c r="E215" s="23"/>
      <c r="F215" s="23"/>
      <c r="G215" s="23"/>
      <c r="H215" s="66"/>
      <c r="I215" s="112"/>
      <c r="J215" s="23"/>
    </row>
    <row r="216" spans="1:10" ht="13.5" thickBot="1" x14ac:dyDescent="0.25">
      <c r="A216" s="113" t="s">
        <v>28</v>
      </c>
      <c r="B216" s="114">
        <f>C204/A212</f>
        <v>5.572158842964902E-2</v>
      </c>
      <c r="C216" s="23"/>
      <c r="D216" s="23" t="s">
        <v>28</v>
      </c>
      <c r="E216" s="23"/>
      <c r="F216" s="114">
        <f>F204/E210</f>
        <v>7.0000000000000007E-2</v>
      </c>
      <c r="G216" s="23"/>
      <c r="H216" s="23"/>
      <c r="I216" s="23"/>
      <c r="J216" s="23"/>
    </row>
    <row r="217" spans="1:10" ht="13.5" thickBot="1" x14ac:dyDescent="0.25">
      <c r="A217" s="111"/>
      <c r="B217" s="34"/>
      <c r="C217" s="23"/>
      <c r="D217" s="23"/>
      <c r="E217" s="23"/>
      <c r="F217" s="34"/>
      <c r="G217" s="23"/>
      <c r="H217" s="23"/>
      <c r="I217" s="23"/>
      <c r="J217" s="23"/>
    </row>
    <row r="218" spans="1:10" ht="13.5" thickBot="1" x14ac:dyDescent="0.25">
      <c r="A218" s="113" t="s">
        <v>81</v>
      </c>
      <c r="B218" s="115">
        <f>B197-B216</f>
        <v>7.4278411570350977E-2</v>
      </c>
      <c r="C218" s="23"/>
      <c r="D218" s="23" t="s">
        <v>81</v>
      </c>
      <c r="E218" s="23"/>
      <c r="F218" s="115">
        <f>B197-F216</f>
        <v>0.06</v>
      </c>
      <c r="G218" s="23"/>
      <c r="H218" s="23"/>
      <c r="I218" s="23"/>
      <c r="J218" s="23"/>
    </row>
    <row r="219" spans="1:10" ht="13.5" thickBot="1" x14ac:dyDescent="0.25">
      <c r="A219" s="111"/>
      <c r="B219" s="34"/>
      <c r="C219" s="23"/>
      <c r="D219" s="23"/>
      <c r="E219" s="23"/>
      <c r="F219" s="34"/>
      <c r="G219" s="23"/>
      <c r="H219" s="23"/>
      <c r="I219" s="23"/>
      <c r="J219" s="23"/>
    </row>
    <row r="220" spans="1:10" ht="13.5" thickBot="1" x14ac:dyDescent="0.25">
      <c r="A220" s="113" t="s">
        <v>52</v>
      </c>
      <c r="B220" s="115">
        <f>B216+B218</f>
        <v>0.13</v>
      </c>
      <c r="C220" s="23"/>
      <c r="D220" s="113" t="s">
        <v>52</v>
      </c>
      <c r="E220" s="23"/>
      <c r="F220" s="115">
        <f>F216+F218</f>
        <v>0.13</v>
      </c>
      <c r="G220" s="23"/>
      <c r="H220" s="23"/>
      <c r="I220" s="23"/>
      <c r="J220" s="23"/>
    </row>
    <row r="221" spans="1:10" x14ac:dyDescent="0.2">
      <c r="A221" s="109"/>
      <c r="B221" s="23"/>
      <c r="C221" s="23"/>
      <c r="D221" s="23"/>
      <c r="E221" s="23"/>
      <c r="F221" s="23"/>
      <c r="G221" s="23"/>
      <c r="H221" s="23"/>
      <c r="I221" s="23"/>
      <c r="J221" s="23"/>
    </row>
    <row r="222" spans="1:10" x14ac:dyDescent="0.2">
      <c r="A222" s="195" t="s">
        <v>85</v>
      </c>
      <c r="B222" s="196"/>
      <c r="C222" s="196"/>
      <c r="D222" s="196"/>
      <c r="E222" s="196"/>
      <c r="F222" s="196"/>
      <c r="G222" s="196"/>
      <c r="H222" s="196"/>
      <c r="I222" s="196"/>
      <c r="J222" s="23"/>
    </row>
    <row r="223" spans="1:10" x14ac:dyDescent="0.2">
      <c r="A223" s="195"/>
      <c r="B223" s="196"/>
      <c r="C223" s="196"/>
      <c r="D223" s="196"/>
      <c r="E223" s="196"/>
      <c r="F223" s="196"/>
      <c r="G223" s="196"/>
      <c r="H223" s="196"/>
      <c r="I223" s="196"/>
      <c r="J223" s="23"/>
    </row>
    <row r="224" spans="1:10" x14ac:dyDescent="0.2">
      <c r="A224" s="196"/>
      <c r="B224" s="196"/>
      <c r="C224" s="196"/>
      <c r="D224" s="196"/>
      <c r="E224" s="196"/>
      <c r="F224" s="196"/>
      <c r="G224" s="196"/>
      <c r="H224" s="196"/>
      <c r="I224" s="196"/>
      <c r="J224" s="23"/>
    </row>
    <row r="225" spans="1:10" x14ac:dyDescent="0.2">
      <c r="A225" s="116"/>
      <c r="B225" s="116"/>
      <c r="C225" s="116"/>
      <c r="D225" s="116"/>
      <c r="E225" s="116"/>
      <c r="F225" s="116"/>
      <c r="G225" s="116"/>
      <c r="H225" s="116"/>
      <c r="I225" s="116"/>
      <c r="J225" s="23"/>
    </row>
    <row r="226" spans="1:10" x14ac:dyDescent="0.2">
      <c r="A226" s="29" t="s">
        <v>22</v>
      </c>
      <c r="B226" s="23"/>
      <c r="C226" s="23"/>
      <c r="D226" s="23"/>
      <c r="E226" s="23"/>
      <c r="F226" s="23"/>
      <c r="G226" s="23"/>
      <c r="H226" s="23"/>
      <c r="I226" s="23"/>
      <c r="J226" s="23"/>
    </row>
    <row r="227" spans="1:10" x14ac:dyDescent="0.2">
      <c r="A227" s="109"/>
      <c r="B227" s="23"/>
      <c r="C227" s="23"/>
      <c r="D227" s="23"/>
      <c r="E227" s="23"/>
      <c r="F227" s="23"/>
      <c r="G227" s="23"/>
      <c r="H227" s="23"/>
      <c r="I227" s="23"/>
      <c r="J227" s="23"/>
    </row>
    <row r="228" spans="1:10" x14ac:dyDescent="0.2">
      <c r="A228" s="166" t="s">
        <v>19</v>
      </c>
      <c r="B228" s="167"/>
      <c r="C228" s="167"/>
      <c r="D228" s="167"/>
      <c r="E228" s="167"/>
      <c r="F228" s="167"/>
      <c r="G228" s="167"/>
      <c r="H228" s="167"/>
      <c r="I228" s="167"/>
      <c r="J228" s="117"/>
    </row>
    <row r="229" spans="1:10" x14ac:dyDescent="0.2">
      <c r="A229" s="166"/>
      <c r="B229" s="167"/>
      <c r="C229" s="167"/>
      <c r="D229" s="167"/>
      <c r="E229" s="167"/>
      <c r="F229" s="167"/>
      <c r="G229" s="167"/>
      <c r="H229" s="167"/>
      <c r="I229" s="167"/>
      <c r="J229" s="117"/>
    </row>
    <row r="230" spans="1:10" x14ac:dyDescent="0.2">
      <c r="A230" s="167"/>
      <c r="B230" s="167"/>
      <c r="C230" s="167"/>
      <c r="D230" s="167"/>
      <c r="E230" s="167"/>
      <c r="F230" s="167"/>
      <c r="G230" s="167"/>
      <c r="H230" s="167"/>
      <c r="I230" s="167"/>
      <c r="J230" s="117"/>
    </row>
    <row r="231" spans="1:10" x14ac:dyDescent="0.2">
      <c r="A231" s="118"/>
      <c r="B231" s="118"/>
      <c r="C231" s="118"/>
      <c r="D231" s="118"/>
      <c r="E231" s="118"/>
      <c r="F231" s="118"/>
      <c r="G231" s="118"/>
      <c r="H231" s="118"/>
      <c r="I231" s="118"/>
      <c r="J231" s="117"/>
    </row>
    <row r="232" spans="1:10" ht="12.75" customHeight="1" x14ac:dyDescent="0.2">
      <c r="A232" s="166" t="s">
        <v>100</v>
      </c>
      <c r="B232" s="167"/>
      <c r="C232" s="167"/>
      <c r="D232" s="167"/>
      <c r="E232" s="167"/>
      <c r="F232" s="167"/>
      <c r="G232" s="167"/>
      <c r="H232" s="167"/>
      <c r="I232" s="167"/>
      <c r="J232" s="117"/>
    </row>
    <row r="233" spans="1:10" ht="12.75" customHeight="1" x14ac:dyDescent="0.2">
      <c r="A233" s="166"/>
      <c r="B233" s="167"/>
      <c r="C233" s="167"/>
      <c r="D233" s="167"/>
      <c r="E233" s="167"/>
      <c r="F233" s="167"/>
      <c r="G233" s="167"/>
      <c r="H233" s="167"/>
      <c r="I233" s="167"/>
      <c r="J233" s="117"/>
    </row>
    <row r="234" spans="1:10" x14ac:dyDescent="0.2">
      <c r="A234" s="167"/>
      <c r="B234" s="167"/>
      <c r="C234" s="167"/>
      <c r="D234" s="167"/>
      <c r="E234" s="167"/>
      <c r="F234" s="167"/>
      <c r="G234" s="167"/>
      <c r="H234" s="167"/>
      <c r="I234" s="167"/>
      <c r="J234" s="117"/>
    </row>
    <row r="235" spans="1:10" x14ac:dyDescent="0.2">
      <c r="A235" s="167"/>
      <c r="B235" s="167"/>
      <c r="C235" s="167"/>
      <c r="D235" s="167"/>
      <c r="E235" s="167"/>
      <c r="F235" s="167"/>
      <c r="G235" s="167"/>
      <c r="H235" s="167"/>
      <c r="I235" s="167"/>
      <c r="J235" s="117"/>
    </row>
    <row r="236" spans="1:10" x14ac:dyDescent="0.2">
      <c r="A236" s="28"/>
      <c r="B236" s="28"/>
      <c r="C236" s="28"/>
      <c r="D236" s="28"/>
      <c r="E236" s="28"/>
      <c r="F236" s="28"/>
      <c r="G236" s="28"/>
      <c r="H236" s="28"/>
      <c r="I236" s="28"/>
      <c r="J236" s="117"/>
    </row>
    <row r="237" spans="1:10" x14ac:dyDescent="0.2">
      <c r="A237" s="28"/>
      <c r="B237" s="28"/>
      <c r="C237" s="28"/>
      <c r="D237" s="28"/>
      <c r="E237" s="28"/>
      <c r="F237" s="28"/>
      <c r="G237" s="28"/>
      <c r="H237" s="28"/>
      <c r="I237" s="28"/>
      <c r="J237" s="117"/>
    </row>
    <row r="238" spans="1:10" x14ac:dyDescent="0.2">
      <c r="A238" s="193" t="s">
        <v>21</v>
      </c>
      <c r="B238" s="194"/>
      <c r="C238" s="194"/>
      <c r="D238" s="23"/>
      <c r="E238" s="119">
        <f>A211</f>
        <v>39.224164005766582</v>
      </c>
      <c r="F238" s="23"/>
      <c r="G238" s="23"/>
      <c r="H238" s="23"/>
      <c r="I238" s="23"/>
      <c r="J238" s="117"/>
    </row>
    <row r="239" spans="1:10" ht="13.5" thickBot="1" x14ac:dyDescent="0.25">
      <c r="A239" s="193" t="s">
        <v>20</v>
      </c>
      <c r="B239" s="194"/>
      <c r="C239" s="194"/>
      <c r="D239" s="23"/>
      <c r="E239" s="119">
        <f>A212</f>
        <v>46.660550663996517</v>
      </c>
      <c r="F239" s="23"/>
      <c r="G239" s="23"/>
      <c r="H239" s="23"/>
      <c r="I239" s="23"/>
      <c r="J239" s="117"/>
    </row>
    <row r="240" spans="1:10" ht="13.5" thickBot="1" x14ac:dyDescent="0.25">
      <c r="A240" s="193" t="s">
        <v>86</v>
      </c>
      <c r="B240" s="194"/>
      <c r="C240" s="194"/>
      <c r="D240" s="23"/>
      <c r="E240" s="114">
        <f>E238/E239</f>
        <v>0.84062797047168403</v>
      </c>
      <c r="F240" s="23"/>
      <c r="G240" s="23"/>
      <c r="H240" s="23"/>
      <c r="I240" s="23"/>
      <c r="J240" s="117"/>
    </row>
    <row r="241" spans="1:10" x14ac:dyDescent="0.2">
      <c r="A241" s="109"/>
      <c r="B241" s="23"/>
      <c r="C241" s="23"/>
      <c r="D241" s="23"/>
      <c r="E241" s="23"/>
      <c r="F241" s="23"/>
      <c r="G241" s="23"/>
      <c r="H241" s="23"/>
      <c r="I241" s="23"/>
      <c r="J241" s="117"/>
    </row>
    <row r="242" spans="1:10" x14ac:dyDescent="0.2">
      <c r="A242" s="166" t="s">
        <v>1</v>
      </c>
      <c r="B242" s="167"/>
      <c r="C242" s="167"/>
      <c r="D242" s="167"/>
      <c r="E242" s="167"/>
      <c r="F242" s="167"/>
      <c r="G242" s="167"/>
      <c r="H242" s="167"/>
      <c r="I242" s="167"/>
      <c r="J242" s="117"/>
    </row>
    <row r="243" spans="1:10" x14ac:dyDescent="0.2">
      <c r="A243" s="120"/>
      <c r="B243" s="117"/>
      <c r="C243" s="117"/>
      <c r="D243" s="117"/>
      <c r="E243" s="117"/>
      <c r="F243" s="117"/>
      <c r="G243" s="117"/>
      <c r="H243" s="117"/>
      <c r="I243" s="117"/>
      <c r="J243" s="117"/>
    </row>
    <row r="244" spans="1:10" x14ac:dyDescent="0.2">
      <c r="A244" s="195" t="s">
        <v>87</v>
      </c>
      <c r="B244" s="196"/>
      <c r="C244" s="196"/>
      <c r="D244" s="196"/>
      <c r="E244" s="196"/>
      <c r="F244" s="196"/>
      <c r="G244" s="196"/>
      <c r="H244" s="196"/>
      <c r="I244" s="196"/>
      <c r="J244" s="23"/>
    </row>
    <row r="245" spans="1:10" x14ac:dyDescent="0.2">
      <c r="A245" s="196"/>
      <c r="B245" s="196"/>
      <c r="C245" s="196"/>
      <c r="D245" s="196"/>
      <c r="E245" s="196"/>
      <c r="F245" s="196"/>
      <c r="G245" s="196"/>
      <c r="H245" s="196"/>
      <c r="I245" s="196"/>
      <c r="J245" s="23"/>
    </row>
    <row r="246" spans="1:10" x14ac:dyDescent="0.2">
      <c r="A246" s="196"/>
      <c r="B246" s="196"/>
      <c r="C246" s="196"/>
      <c r="D246" s="196"/>
      <c r="E246" s="196"/>
      <c r="F246" s="196"/>
      <c r="G246" s="196"/>
      <c r="H246" s="196"/>
      <c r="I246" s="196"/>
      <c r="J246" s="23"/>
    </row>
    <row r="247" spans="1:10" x14ac:dyDescent="0.2">
      <c r="A247" s="116"/>
      <c r="B247" s="116"/>
      <c r="C247" s="116"/>
      <c r="D247" s="116"/>
      <c r="E247" s="116"/>
      <c r="F247" s="116"/>
      <c r="G247" s="116"/>
      <c r="H247" s="116"/>
      <c r="I247" s="116"/>
      <c r="J247" s="23"/>
    </row>
    <row r="248" spans="1:10" ht="14.25" x14ac:dyDescent="0.25">
      <c r="A248" s="85" t="s">
        <v>132</v>
      </c>
      <c r="B248" s="86">
        <v>2</v>
      </c>
      <c r="C248" s="23"/>
      <c r="D248" s="23"/>
      <c r="E248" s="23"/>
      <c r="F248" s="23"/>
      <c r="G248" s="23"/>
      <c r="H248" s="23"/>
      <c r="I248" s="23"/>
      <c r="J248" s="23"/>
    </row>
    <row r="249" spans="1:10" ht="14.25" x14ac:dyDescent="0.25">
      <c r="A249" s="41" t="s">
        <v>133</v>
      </c>
      <c r="B249" s="87">
        <v>0.13</v>
      </c>
      <c r="C249" s="23"/>
      <c r="D249" s="23"/>
      <c r="E249" s="23"/>
      <c r="F249" s="23"/>
      <c r="G249" s="23"/>
      <c r="H249" s="23"/>
      <c r="I249" s="23"/>
      <c r="J249" s="23"/>
    </row>
    <row r="250" spans="1:10" ht="14.25" x14ac:dyDescent="0.25">
      <c r="A250" s="41" t="s">
        <v>142</v>
      </c>
      <c r="B250" s="88">
        <v>0</v>
      </c>
      <c r="C250" s="23"/>
      <c r="D250" s="23"/>
      <c r="E250" s="23"/>
      <c r="F250" s="23"/>
      <c r="G250" s="23"/>
      <c r="H250" s="23"/>
      <c r="I250" s="23"/>
      <c r="J250" s="23"/>
    </row>
    <row r="251" spans="1:10" ht="14.25" x14ac:dyDescent="0.25">
      <c r="A251" s="41" t="s">
        <v>143</v>
      </c>
      <c r="B251" s="88">
        <v>0.06</v>
      </c>
      <c r="C251" s="23"/>
      <c r="D251" s="23"/>
      <c r="E251" s="23"/>
      <c r="F251" s="23"/>
      <c r="G251" s="23"/>
      <c r="H251" s="23"/>
      <c r="I251" s="23"/>
      <c r="J251" s="23"/>
    </row>
    <row r="252" spans="1:10" x14ac:dyDescent="0.2">
      <c r="A252" s="23"/>
      <c r="B252" s="89">
        <f>B250</f>
        <v>0</v>
      </c>
      <c r="C252" s="23"/>
      <c r="D252" s="23"/>
      <c r="E252" s="89">
        <f>B251</f>
        <v>0.06</v>
      </c>
      <c r="F252" s="23"/>
      <c r="G252" s="23"/>
      <c r="H252" s="23"/>
      <c r="I252" s="23"/>
      <c r="J252" s="23"/>
    </row>
    <row r="253" spans="1:10" x14ac:dyDescent="0.2">
      <c r="A253" s="41" t="s">
        <v>10</v>
      </c>
      <c r="B253" s="41">
        <v>0</v>
      </c>
      <c r="C253" s="41">
        <v>1</v>
      </c>
      <c r="D253" s="41">
        <v>2</v>
      </c>
      <c r="E253" s="41">
        <v>3</v>
      </c>
      <c r="F253" s="41">
        <v>4</v>
      </c>
      <c r="G253" s="23"/>
      <c r="H253" s="23"/>
      <c r="I253" s="23"/>
      <c r="J253" s="23"/>
    </row>
    <row r="254" spans="1:10" x14ac:dyDescent="0.2">
      <c r="A254" s="90" t="s">
        <v>11</v>
      </c>
      <c r="B254" s="121">
        <f>B248</f>
        <v>2</v>
      </c>
      <c r="C254" s="121">
        <f>B254*(1+$B$250)</f>
        <v>2</v>
      </c>
      <c r="D254" s="121">
        <f>C254*(1+$B$250)</f>
        <v>2</v>
      </c>
      <c r="E254" s="121">
        <f>D254*(1+$B$250)</f>
        <v>2</v>
      </c>
      <c r="F254" s="122">
        <f>E254*(1+$B$251)</f>
        <v>2.12</v>
      </c>
      <c r="G254" s="23"/>
      <c r="H254" s="23"/>
      <c r="I254" s="23"/>
      <c r="J254" s="23"/>
    </row>
    <row r="255" spans="1:10" x14ac:dyDescent="0.2">
      <c r="A255" s="23"/>
      <c r="B255" s="23"/>
      <c r="C255" s="23"/>
      <c r="D255" s="23"/>
      <c r="E255" s="23"/>
      <c r="F255" s="23"/>
      <c r="G255" s="23"/>
      <c r="H255" s="23"/>
      <c r="I255" s="23"/>
      <c r="J255" s="23"/>
    </row>
    <row r="256" spans="1:10" x14ac:dyDescent="0.2">
      <c r="A256" s="32" t="s">
        <v>12</v>
      </c>
      <c r="B256" s="23"/>
      <c r="C256" s="23"/>
      <c r="D256" s="23"/>
      <c r="E256" s="23"/>
      <c r="F256" s="23"/>
      <c r="G256" s="23"/>
      <c r="H256" s="23"/>
      <c r="I256" s="23"/>
      <c r="J256" s="23"/>
    </row>
    <row r="257" spans="1:16" x14ac:dyDescent="0.2">
      <c r="A257" s="94">
        <f>C254/(1+B249)^C253</f>
        <v>1.7699115044247788</v>
      </c>
      <c r="B257" s="23"/>
      <c r="C257" s="23"/>
      <c r="D257" s="23"/>
      <c r="E257" s="23"/>
      <c r="F257" s="23"/>
      <c r="G257" s="23"/>
      <c r="H257" s="23"/>
      <c r="I257" s="23"/>
      <c r="J257" s="23"/>
    </row>
    <row r="258" spans="1:16" x14ac:dyDescent="0.2">
      <c r="A258" s="95">
        <f>D254/(1+B249)^D253</f>
        <v>1.5662933667475922</v>
      </c>
      <c r="B258" s="23"/>
      <c r="C258" s="23"/>
      <c r="D258" s="23"/>
      <c r="E258" s="23"/>
      <c r="F258" s="23"/>
      <c r="G258" s="23"/>
      <c r="H258" s="23"/>
      <c r="I258" s="23"/>
      <c r="J258" s="23"/>
    </row>
    <row r="259" spans="1:16" ht="15" thickBot="1" x14ac:dyDescent="0.3">
      <c r="A259" s="96">
        <f>E254/(1+B249)^E253</f>
        <v>1.3861003245553916</v>
      </c>
      <c r="B259" s="23"/>
      <c r="C259" s="23"/>
      <c r="D259" s="23"/>
      <c r="E259" s="23"/>
      <c r="F259" s="23"/>
      <c r="G259" s="23"/>
      <c r="H259" s="123">
        <f>F254</f>
        <v>2.12</v>
      </c>
      <c r="I259" s="98" t="s">
        <v>138</v>
      </c>
      <c r="J259" s="23"/>
    </row>
    <row r="260" spans="1:16" ht="14.25" x14ac:dyDescent="0.25">
      <c r="A260" s="99"/>
      <c r="B260" s="23"/>
      <c r="C260" s="23"/>
      <c r="D260" s="100" t="s">
        <v>139</v>
      </c>
      <c r="E260" s="101">
        <f>F254/(B249-B251)</f>
        <v>30.285714285714285</v>
      </c>
      <c r="F260" s="102" t="s">
        <v>97</v>
      </c>
      <c r="G260" s="103"/>
      <c r="H260" s="104"/>
      <c r="I260" s="23"/>
      <c r="J260" s="23"/>
    </row>
    <row r="261" spans="1:16" ht="15" thickBot="1" x14ac:dyDescent="0.3">
      <c r="A261" s="105">
        <f>E260/(1+B249)^E253</f>
        <v>20.989519200410214</v>
      </c>
      <c r="B261" s="23"/>
      <c r="C261" s="23"/>
      <c r="D261" s="23"/>
      <c r="E261" s="23"/>
      <c r="F261" s="23"/>
      <c r="G261" s="23"/>
      <c r="H261" s="106">
        <f>B249-B251</f>
        <v>7.0000000000000007E-2</v>
      </c>
      <c r="I261" s="98" t="s">
        <v>144</v>
      </c>
      <c r="J261" s="23"/>
    </row>
    <row r="262" spans="1:16" ht="15" thickBot="1" x14ac:dyDescent="0.3">
      <c r="A262" s="107">
        <f>SUM(A257:A261)</f>
        <v>25.711824396137978</v>
      </c>
      <c r="B262" s="108" t="s">
        <v>141</v>
      </c>
      <c r="C262" s="23"/>
      <c r="D262" s="23"/>
      <c r="E262" s="23"/>
      <c r="F262" s="23"/>
      <c r="G262" s="23"/>
      <c r="H262" s="23"/>
      <c r="I262" s="23"/>
      <c r="J262" s="23"/>
    </row>
    <row r="263" spans="1:16" x14ac:dyDescent="0.2">
      <c r="A263" s="124"/>
      <c r="B263" s="125"/>
      <c r="C263" s="23"/>
      <c r="D263" s="23"/>
      <c r="E263" s="23"/>
      <c r="F263" s="23"/>
      <c r="G263" s="23"/>
      <c r="H263" s="23"/>
      <c r="I263" s="23"/>
      <c r="J263" s="23"/>
    </row>
    <row r="264" spans="1:16" x14ac:dyDescent="0.2">
      <c r="A264" s="192" t="s">
        <v>88</v>
      </c>
      <c r="B264" s="170"/>
      <c r="C264" s="170"/>
      <c r="D264" s="170"/>
      <c r="E264" s="170"/>
      <c r="F264" s="170"/>
      <c r="G264" s="170"/>
      <c r="H264" s="170"/>
      <c r="I264" s="170"/>
      <c r="J264" s="23"/>
    </row>
    <row r="265" spans="1:16" x14ac:dyDescent="0.2">
      <c r="A265" s="170"/>
      <c r="B265" s="170"/>
      <c r="C265" s="170"/>
      <c r="D265" s="170"/>
      <c r="E265" s="170"/>
      <c r="F265" s="170"/>
      <c r="G265" s="170"/>
      <c r="H265" s="170"/>
      <c r="I265" s="170"/>
      <c r="J265" s="23"/>
    </row>
    <row r="266" spans="1:16" x14ac:dyDescent="0.2">
      <c r="A266" s="170"/>
      <c r="B266" s="170"/>
      <c r="C266" s="170"/>
      <c r="D266" s="170"/>
      <c r="E266" s="170"/>
      <c r="F266" s="170"/>
      <c r="G266" s="170"/>
      <c r="H266" s="170"/>
      <c r="I266" s="170"/>
      <c r="J266" s="23"/>
    </row>
    <row r="267" spans="1:16" x14ac:dyDescent="0.2">
      <c r="A267" s="126"/>
      <c r="B267" s="126"/>
      <c r="C267" s="126"/>
      <c r="D267" s="126"/>
      <c r="E267" s="126"/>
      <c r="F267" s="126"/>
      <c r="G267" s="126"/>
      <c r="H267" s="126"/>
      <c r="I267" s="126"/>
      <c r="J267" s="23"/>
    </row>
    <row r="268" spans="1:16" ht="13.5" thickBot="1" x14ac:dyDescent="0.25">
      <c r="A268" s="27"/>
      <c r="B268" s="23"/>
      <c r="C268" s="23"/>
      <c r="D268" s="23"/>
      <c r="E268" s="23"/>
      <c r="F268" s="23"/>
      <c r="G268" s="23"/>
      <c r="H268" s="23"/>
      <c r="I268" s="23"/>
      <c r="J268" s="23"/>
    </row>
    <row r="269" spans="1:16" ht="14.25" x14ac:dyDescent="0.25">
      <c r="A269" s="45" t="s">
        <v>115</v>
      </c>
      <c r="B269" s="46">
        <v>2</v>
      </c>
      <c r="C269" s="47"/>
      <c r="D269" s="47"/>
      <c r="E269" s="47"/>
      <c r="F269" s="48"/>
      <c r="G269" s="23"/>
      <c r="H269" s="23"/>
      <c r="I269" s="23"/>
      <c r="J269" s="23"/>
      <c r="K269" s="10"/>
    </row>
    <row r="270" spans="1:16" x14ac:dyDescent="0.2">
      <c r="A270" s="49" t="s">
        <v>24</v>
      </c>
      <c r="B270" s="50">
        <v>-0.06</v>
      </c>
      <c r="C270" s="51"/>
      <c r="D270" s="51"/>
      <c r="E270" s="51"/>
      <c r="F270" s="52"/>
      <c r="G270" s="23"/>
      <c r="H270" s="23"/>
      <c r="I270" s="23"/>
      <c r="J270" s="23"/>
      <c r="K270" s="10"/>
    </row>
    <row r="271" spans="1:16" ht="14.25" x14ac:dyDescent="0.25">
      <c r="A271" s="49" t="s">
        <v>116</v>
      </c>
      <c r="B271" s="53">
        <v>0.13</v>
      </c>
      <c r="C271" s="51"/>
      <c r="D271" s="51"/>
      <c r="E271" s="51"/>
      <c r="F271" s="52"/>
      <c r="G271" s="23"/>
      <c r="H271" s="23"/>
      <c r="I271" s="23"/>
      <c r="J271" s="23"/>
      <c r="K271" s="10"/>
      <c r="L271" s="11"/>
      <c r="M271" s="5"/>
      <c r="N271" s="5"/>
      <c r="O271" s="5"/>
      <c r="P271" s="5"/>
    </row>
    <row r="272" spans="1:16" x14ac:dyDescent="0.2">
      <c r="A272" s="49"/>
      <c r="B272" s="51"/>
      <c r="C272" s="51"/>
      <c r="D272" s="51"/>
      <c r="E272" s="51"/>
      <c r="F272" s="52"/>
      <c r="G272" s="23"/>
      <c r="H272" s="23"/>
      <c r="I272" s="23"/>
      <c r="J272" s="23"/>
      <c r="K272" s="10"/>
      <c r="L272" s="5"/>
      <c r="M272" s="5"/>
      <c r="N272" s="5"/>
      <c r="O272" s="5"/>
      <c r="P272" s="5"/>
    </row>
    <row r="273" spans="1:16" ht="14.25" x14ac:dyDescent="0.25">
      <c r="A273" s="186" t="s">
        <v>117</v>
      </c>
      <c r="B273" s="54" t="s">
        <v>118</v>
      </c>
      <c r="C273" s="188" t="s">
        <v>5</v>
      </c>
      <c r="D273" s="54" t="s">
        <v>119</v>
      </c>
      <c r="E273" s="188" t="s">
        <v>5</v>
      </c>
      <c r="F273" s="55">
        <f>B269*(1+B270)</f>
        <v>1.88</v>
      </c>
      <c r="G273" s="23"/>
      <c r="H273" s="23"/>
      <c r="I273" s="23"/>
      <c r="J273" s="23"/>
      <c r="K273" s="191"/>
      <c r="L273" s="7"/>
      <c r="M273" s="199"/>
      <c r="N273" s="7"/>
      <c r="O273" s="199"/>
      <c r="P273" s="12"/>
    </row>
    <row r="274" spans="1:16" ht="14.25" x14ac:dyDescent="0.25">
      <c r="A274" s="187"/>
      <c r="B274" s="56" t="s">
        <v>120</v>
      </c>
      <c r="C274" s="189"/>
      <c r="D274" s="56" t="s">
        <v>120</v>
      </c>
      <c r="E274" s="189"/>
      <c r="F274" s="57">
        <f>B271-B270</f>
        <v>0.19</v>
      </c>
      <c r="G274" s="23"/>
      <c r="H274" s="23"/>
      <c r="I274" s="23"/>
      <c r="J274" s="23"/>
      <c r="K274" s="191"/>
      <c r="L274" s="7"/>
      <c r="M274" s="199"/>
      <c r="N274" s="7"/>
      <c r="O274" s="199"/>
      <c r="P274" s="13"/>
    </row>
    <row r="275" spans="1:16" x14ac:dyDescent="0.2">
      <c r="A275" s="49"/>
      <c r="B275" s="51"/>
      <c r="C275" s="51"/>
      <c r="D275" s="51"/>
      <c r="E275" s="51"/>
      <c r="F275" s="52"/>
      <c r="G275" s="23"/>
      <c r="H275" s="23"/>
      <c r="I275" s="23"/>
      <c r="J275" s="23"/>
      <c r="K275" s="10"/>
      <c r="L275" s="5"/>
      <c r="M275" s="5"/>
      <c r="N275" s="5"/>
      <c r="O275" s="5"/>
      <c r="P275" s="5"/>
    </row>
    <row r="276" spans="1:16" ht="15" thickBot="1" x14ac:dyDescent="0.3">
      <c r="A276" s="58" t="s">
        <v>121</v>
      </c>
      <c r="B276" s="59">
        <f>F273/F274</f>
        <v>9.8947368421052619</v>
      </c>
      <c r="C276" s="60"/>
      <c r="D276" s="60"/>
      <c r="E276" s="60"/>
      <c r="F276" s="61"/>
      <c r="G276" s="23"/>
      <c r="H276" s="23"/>
      <c r="I276" s="23"/>
      <c r="J276" s="23"/>
      <c r="K276" s="10"/>
      <c r="L276" s="14"/>
      <c r="M276" s="5"/>
      <c r="N276" s="5"/>
      <c r="O276" s="5"/>
      <c r="P276" s="5"/>
    </row>
    <row r="277" spans="1:16" ht="13.5" thickBot="1" x14ac:dyDescent="0.25">
      <c r="A277" s="27"/>
      <c r="B277" s="23"/>
      <c r="C277" s="23"/>
      <c r="D277" s="23"/>
      <c r="E277" s="23"/>
      <c r="F277" s="23"/>
      <c r="G277" s="23"/>
      <c r="H277" s="23"/>
      <c r="I277" s="23"/>
      <c r="J277" s="23"/>
      <c r="K277" s="5"/>
      <c r="L277" s="5"/>
      <c r="M277" s="5"/>
      <c r="N277" s="5"/>
      <c r="O277" s="5"/>
      <c r="P277" s="5"/>
    </row>
    <row r="278" spans="1:16" ht="13.5" thickBot="1" x14ac:dyDescent="0.25">
      <c r="A278" s="27" t="s">
        <v>89</v>
      </c>
      <c r="B278" s="73">
        <f>B271-B280</f>
        <v>-0.06</v>
      </c>
      <c r="C278" s="23"/>
      <c r="D278" s="23"/>
      <c r="E278" s="23"/>
      <c r="F278" s="23"/>
      <c r="G278" s="23"/>
      <c r="H278" s="23"/>
      <c r="I278" s="23"/>
      <c r="J278" s="23"/>
      <c r="K278" s="8"/>
      <c r="L278" s="15"/>
      <c r="M278" s="5"/>
      <c r="N278" s="5"/>
      <c r="O278" s="5"/>
      <c r="P278" s="5"/>
    </row>
    <row r="279" spans="1:16" ht="13.5" thickBot="1" x14ac:dyDescent="0.25">
      <c r="A279" s="27"/>
      <c r="B279" s="34"/>
      <c r="C279" s="23"/>
      <c r="D279" s="23"/>
      <c r="E279" s="23"/>
      <c r="F279" s="23"/>
      <c r="G279" s="23"/>
      <c r="H279" s="23"/>
      <c r="I279" s="23"/>
      <c r="J279" s="23"/>
      <c r="K279" s="8"/>
      <c r="L279" s="5"/>
      <c r="M279" s="5"/>
      <c r="N279" s="5"/>
      <c r="O279" s="5"/>
      <c r="P279" s="5"/>
    </row>
    <row r="280" spans="1:16" ht="13.5" thickBot="1" x14ac:dyDescent="0.25">
      <c r="A280" s="27" t="s">
        <v>28</v>
      </c>
      <c r="B280" s="71">
        <f>B269*(1+B270)/B276</f>
        <v>0.19</v>
      </c>
      <c r="C280" s="23"/>
      <c r="D280" s="23"/>
      <c r="E280" s="23"/>
      <c r="F280" s="23"/>
      <c r="G280" s="23"/>
      <c r="H280" s="23"/>
      <c r="I280" s="23"/>
      <c r="J280" s="23"/>
      <c r="K280" s="8"/>
      <c r="L280" s="16"/>
      <c r="M280" s="5"/>
      <c r="N280" s="5"/>
      <c r="O280" s="5"/>
      <c r="P280" s="5"/>
    </row>
    <row r="281" spans="1:16" ht="13.5" thickBot="1" x14ac:dyDescent="0.25">
      <c r="A281" s="27"/>
      <c r="B281" s="34"/>
      <c r="C281" s="23"/>
      <c r="D281" s="23"/>
      <c r="E281" s="23"/>
      <c r="F281" s="23"/>
      <c r="G281" s="23"/>
      <c r="H281" s="23"/>
      <c r="I281" s="23"/>
      <c r="J281" s="23"/>
      <c r="K281" s="8"/>
      <c r="L281" s="5"/>
      <c r="M281" s="5"/>
      <c r="N281" s="5"/>
      <c r="O281" s="5"/>
      <c r="P281" s="5"/>
    </row>
    <row r="282" spans="1:16" ht="13.5" thickBot="1" x14ac:dyDescent="0.25">
      <c r="A282" s="113" t="s">
        <v>52</v>
      </c>
      <c r="B282" s="115">
        <f>B278+B280</f>
        <v>0.13</v>
      </c>
      <c r="C282" s="23"/>
      <c r="D282" s="23"/>
      <c r="E282" s="23"/>
      <c r="F282" s="23"/>
      <c r="G282" s="23"/>
      <c r="H282" s="23"/>
      <c r="I282" s="23"/>
      <c r="J282" s="23"/>
      <c r="K282" s="17"/>
      <c r="L282" s="18"/>
      <c r="M282" s="5"/>
      <c r="N282" s="5"/>
      <c r="O282" s="5"/>
      <c r="P282" s="5"/>
    </row>
    <row r="283" spans="1:16" x14ac:dyDescent="0.2">
      <c r="A283" s="113"/>
      <c r="B283" s="127"/>
      <c r="C283" s="23"/>
      <c r="D283" s="23"/>
      <c r="E283" s="23"/>
      <c r="F283" s="23"/>
      <c r="G283" s="23"/>
      <c r="H283" s="23"/>
      <c r="I283" s="23"/>
      <c r="J283" s="23"/>
      <c r="K283" s="17"/>
      <c r="L283" s="18"/>
      <c r="M283" s="5"/>
      <c r="N283" s="5"/>
      <c r="O283" s="5"/>
      <c r="P283" s="5"/>
    </row>
    <row r="284" spans="1:16" x14ac:dyDescent="0.2">
      <c r="A284" s="169" t="s">
        <v>155</v>
      </c>
      <c r="B284" s="170"/>
      <c r="C284" s="170"/>
      <c r="D284" s="170"/>
      <c r="E284" s="170"/>
      <c r="F284" s="170"/>
      <c r="G284" s="170"/>
      <c r="H284" s="170"/>
      <c r="I284" s="170"/>
      <c r="J284" s="23"/>
    </row>
    <row r="285" spans="1:16" x14ac:dyDescent="0.2">
      <c r="A285" s="30"/>
      <c r="B285" s="28"/>
      <c r="C285" s="28"/>
      <c r="D285" s="28"/>
      <c r="E285" s="28"/>
      <c r="F285" s="28"/>
      <c r="G285" s="28"/>
      <c r="H285" s="28"/>
      <c r="I285" s="28"/>
      <c r="J285" s="23"/>
    </row>
    <row r="286" spans="1:16" x14ac:dyDescent="0.2">
      <c r="A286" s="176" t="s">
        <v>90</v>
      </c>
      <c r="B286" s="177"/>
      <c r="C286" s="177"/>
      <c r="D286" s="177"/>
      <c r="E286" s="177"/>
      <c r="F286" s="177"/>
      <c r="G286" s="177"/>
      <c r="H286" s="177"/>
      <c r="I286" s="177"/>
      <c r="J286" s="23"/>
    </row>
    <row r="287" spans="1:16" x14ac:dyDescent="0.2">
      <c r="A287" s="177"/>
      <c r="B287" s="177"/>
      <c r="C287" s="177"/>
      <c r="D287" s="177"/>
      <c r="E287" s="177"/>
      <c r="F287" s="177"/>
      <c r="G287" s="177"/>
      <c r="H287" s="177"/>
      <c r="I287" s="177"/>
      <c r="J287" s="23"/>
    </row>
    <row r="288" spans="1:16" x14ac:dyDescent="0.2">
      <c r="A288" s="128"/>
      <c r="B288" s="129"/>
      <c r="C288" s="130"/>
      <c r="D288" s="117"/>
      <c r="E288" s="117"/>
      <c r="F288" s="117"/>
      <c r="G288" s="117"/>
      <c r="H288" s="117"/>
      <c r="I288" s="117"/>
      <c r="J288" s="23"/>
    </row>
    <row r="289" spans="1:10" x14ac:dyDescent="0.2">
      <c r="A289" s="131" t="s">
        <v>44</v>
      </c>
      <c r="B289" s="129"/>
      <c r="C289" s="130"/>
      <c r="D289" s="117"/>
      <c r="E289" s="117"/>
      <c r="F289" s="117"/>
      <c r="G289" s="117"/>
      <c r="H289" s="117"/>
      <c r="I289" s="117"/>
      <c r="J289" s="23"/>
    </row>
    <row r="290" spans="1:10" x14ac:dyDescent="0.2">
      <c r="A290" s="132"/>
      <c r="B290" s="117"/>
      <c r="C290" s="117"/>
      <c r="D290" s="117"/>
      <c r="E290" s="117"/>
      <c r="F290" s="117"/>
      <c r="G290" s="117"/>
      <c r="H290" s="117"/>
      <c r="I290" s="117"/>
      <c r="J290" s="23"/>
    </row>
    <row r="291" spans="1:10" x14ac:dyDescent="0.2">
      <c r="A291" s="132" t="s">
        <v>45</v>
      </c>
      <c r="B291" s="133">
        <v>50</v>
      </c>
      <c r="C291" s="117"/>
      <c r="D291" s="117"/>
      <c r="E291" s="117"/>
      <c r="F291" s="117"/>
      <c r="G291" s="117"/>
      <c r="H291" s="117"/>
      <c r="I291" s="117"/>
      <c r="J291" s="23"/>
    </row>
    <row r="292" spans="1:10" x14ac:dyDescent="0.2">
      <c r="A292" s="132" t="s">
        <v>46</v>
      </c>
      <c r="B292" s="133">
        <v>5</v>
      </c>
      <c r="C292" s="117"/>
      <c r="D292" s="117"/>
      <c r="E292" s="117"/>
      <c r="F292" s="117"/>
      <c r="G292" s="117"/>
      <c r="H292" s="117"/>
      <c r="I292" s="117"/>
      <c r="J292" s="23"/>
    </row>
    <row r="293" spans="1:10" x14ac:dyDescent="0.2">
      <c r="A293" s="132"/>
      <c r="B293" s="117"/>
      <c r="C293" s="117"/>
      <c r="D293" s="117"/>
      <c r="E293" s="117"/>
      <c r="F293" s="117"/>
      <c r="G293" s="117"/>
      <c r="H293" s="117"/>
      <c r="I293" s="117"/>
      <c r="J293" s="23"/>
    </row>
    <row r="294" spans="1:10" ht="14.25" x14ac:dyDescent="0.25">
      <c r="A294" s="134" t="s">
        <v>145</v>
      </c>
      <c r="B294" s="62" t="s">
        <v>35</v>
      </c>
      <c r="C294" s="117"/>
      <c r="D294" s="117"/>
      <c r="E294" s="117"/>
      <c r="F294" s="117"/>
      <c r="G294" s="117"/>
      <c r="H294" s="117"/>
      <c r="I294" s="117"/>
      <c r="J294" s="23"/>
    </row>
    <row r="295" spans="1:10" x14ac:dyDescent="0.2">
      <c r="A295" s="135"/>
      <c r="B295" s="63" t="s">
        <v>47</v>
      </c>
      <c r="C295" s="117"/>
      <c r="D295" s="117"/>
      <c r="E295" s="117"/>
      <c r="F295" s="117"/>
      <c r="G295" s="117"/>
      <c r="H295" s="117"/>
      <c r="I295" s="117"/>
      <c r="J295" s="23"/>
    </row>
    <row r="296" spans="1:10" x14ac:dyDescent="0.2">
      <c r="A296" s="135"/>
      <c r="B296" s="63"/>
      <c r="C296" s="117"/>
      <c r="D296" s="117"/>
      <c r="E296" s="117"/>
      <c r="F296" s="117"/>
      <c r="G296" s="117"/>
      <c r="H296" s="117"/>
      <c r="I296" s="117"/>
      <c r="J296" s="23"/>
    </row>
    <row r="297" spans="1:10" ht="14.25" x14ac:dyDescent="0.25">
      <c r="A297" s="134" t="s">
        <v>145</v>
      </c>
      <c r="B297" s="136">
        <f>B292</f>
        <v>5</v>
      </c>
      <c r="C297" s="117"/>
      <c r="D297" s="117"/>
      <c r="E297" s="117"/>
      <c r="F297" s="117"/>
      <c r="G297" s="117"/>
      <c r="H297" s="117"/>
      <c r="I297" s="117"/>
      <c r="J297" s="23"/>
    </row>
    <row r="298" spans="1:10" x14ac:dyDescent="0.2">
      <c r="A298" s="135"/>
      <c r="B298" s="137">
        <f>B291</f>
        <v>50</v>
      </c>
      <c r="C298" s="117"/>
      <c r="D298" s="117"/>
      <c r="E298" s="117"/>
      <c r="F298" s="117"/>
      <c r="G298" s="117"/>
      <c r="H298" s="117"/>
      <c r="I298" s="117"/>
      <c r="J298" s="23"/>
    </row>
    <row r="299" spans="1:10" ht="13.5" thickBot="1" x14ac:dyDescent="0.25">
      <c r="A299" s="135"/>
      <c r="B299" s="117"/>
      <c r="C299" s="117"/>
      <c r="D299" s="117"/>
      <c r="E299" s="117"/>
      <c r="F299" s="117"/>
      <c r="G299" s="117"/>
      <c r="H299" s="117"/>
      <c r="I299" s="117"/>
      <c r="J299" s="23"/>
    </row>
    <row r="300" spans="1:10" ht="15" thickBot="1" x14ac:dyDescent="0.3">
      <c r="A300" s="134" t="s">
        <v>145</v>
      </c>
      <c r="B300" s="138">
        <f>B297/B298</f>
        <v>0.1</v>
      </c>
      <c r="C300" s="117"/>
      <c r="D300" s="117"/>
      <c r="E300" s="117"/>
      <c r="F300" s="117"/>
      <c r="G300" s="117"/>
      <c r="H300" s="117"/>
      <c r="I300" s="117"/>
      <c r="J300" s="23"/>
    </row>
    <row r="301" spans="1:10" x14ac:dyDescent="0.2">
      <c r="A301" s="30"/>
      <c r="B301" s="28"/>
      <c r="C301" s="28"/>
      <c r="D301" s="28"/>
      <c r="E301" s="28"/>
      <c r="F301" s="28"/>
      <c r="G301" s="28"/>
      <c r="H301" s="28"/>
      <c r="I301" s="28"/>
      <c r="J301" s="23"/>
    </row>
    <row r="302" spans="1:10" x14ac:dyDescent="0.2">
      <c r="A302" s="169" t="s">
        <v>146</v>
      </c>
      <c r="B302" s="182"/>
      <c r="C302" s="182"/>
      <c r="D302" s="182"/>
      <c r="E302" s="182"/>
      <c r="F302" s="182"/>
      <c r="G302" s="182"/>
      <c r="H302" s="182"/>
      <c r="I302" s="182"/>
      <c r="J302" s="23"/>
    </row>
    <row r="303" spans="1:10" x14ac:dyDescent="0.2">
      <c r="A303" s="182"/>
      <c r="B303" s="182"/>
      <c r="C303" s="182"/>
      <c r="D303" s="182"/>
      <c r="E303" s="182"/>
      <c r="F303" s="182"/>
      <c r="G303" s="182"/>
      <c r="H303" s="182"/>
      <c r="I303" s="182"/>
      <c r="J303" s="23"/>
    </row>
    <row r="304" spans="1:10" x14ac:dyDescent="0.2">
      <c r="A304" s="182"/>
      <c r="B304" s="182"/>
      <c r="C304" s="182"/>
      <c r="D304" s="182"/>
      <c r="E304" s="182"/>
      <c r="F304" s="182"/>
      <c r="G304" s="182"/>
      <c r="H304" s="182"/>
      <c r="I304" s="182"/>
      <c r="J304" s="23"/>
    </row>
    <row r="305" spans="1:10" ht="13.5" thickBot="1" x14ac:dyDescent="0.25">
      <c r="A305" s="139"/>
      <c r="B305" s="139"/>
      <c r="C305" s="139"/>
      <c r="D305" s="139"/>
      <c r="E305" s="139"/>
      <c r="F305" s="139"/>
      <c r="G305" s="139"/>
      <c r="H305" s="139"/>
      <c r="I305" s="139"/>
      <c r="J305" s="23"/>
    </row>
    <row r="306" spans="1:10" ht="14.25" x14ac:dyDescent="0.25">
      <c r="A306" s="45" t="s">
        <v>147</v>
      </c>
      <c r="B306" s="140">
        <v>2</v>
      </c>
      <c r="C306" s="47"/>
      <c r="D306" s="47"/>
      <c r="E306" s="47"/>
      <c r="F306" s="48"/>
      <c r="G306" s="139"/>
      <c r="H306" s="139"/>
      <c r="I306" s="139"/>
      <c r="J306" s="23"/>
    </row>
    <row r="307" spans="1:10" x14ac:dyDescent="0.2">
      <c r="A307" s="49" t="s">
        <v>24</v>
      </c>
      <c r="B307" s="141">
        <v>0.05</v>
      </c>
      <c r="C307" s="51"/>
      <c r="D307" s="51"/>
      <c r="E307" s="51"/>
      <c r="F307" s="52"/>
      <c r="G307" s="139"/>
      <c r="H307" s="139"/>
      <c r="I307" s="139"/>
      <c r="J307" s="23"/>
    </row>
    <row r="308" spans="1:10" ht="14.25" x14ac:dyDescent="0.25">
      <c r="A308" s="49" t="s">
        <v>116</v>
      </c>
      <c r="B308" s="141">
        <v>0.1</v>
      </c>
      <c r="C308" s="51"/>
      <c r="D308" s="51"/>
      <c r="E308" s="51"/>
      <c r="F308" s="52"/>
      <c r="G308" s="139"/>
      <c r="H308" s="139"/>
      <c r="I308" s="139"/>
      <c r="J308" s="23"/>
    </row>
    <row r="309" spans="1:10" x14ac:dyDescent="0.2">
      <c r="A309" s="49"/>
      <c r="B309" s="51"/>
      <c r="C309" s="51"/>
      <c r="D309" s="51"/>
      <c r="E309" s="51"/>
      <c r="F309" s="52"/>
      <c r="G309" s="139"/>
      <c r="H309" s="139"/>
      <c r="I309" s="139"/>
      <c r="J309" s="23"/>
    </row>
    <row r="310" spans="1:10" ht="14.25" x14ac:dyDescent="0.25">
      <c r="A310" s="186" t="s">
        <v>117</v>
      </c>
      <c r="B310" s="54" t="s">
        <v>118</v>
      </c>
      <c r="C310" s="188" t="s">
        <v>5</v>
      </c>
      <c r="D310" s="142">
        <f>B306</f>
        <v>2</v>
      </c>
      <c r="E310" s="188"/>
      <c r="F310" s="52"/>
      <c r="G310" s="139"/>
      <c r="H310" s="139"/>
      <c r="I310" s="139"/>
      <c r="J310" s="23"/>
    </row>
    <row r="311" spans="1:10" ht="14.25" x14ac:dyDescent="0.25">
      <c r="A311" s="187"/>
      <c r="B311" s="56" t="s">
        <v>120</v>
      </c>
      <c r="C311" s="189"/>
      <c r="D311" s="143">
        <f>B308-B307</f>
        <v>0.05</v>
      </c>
      <c r="E311" s="189"/>
      <c r="F311" s="52"/>
      <c r="G311" s="139"/>
      <c r="H311" s="139"/>
      <c r="I311" s="139"/>
      <c r="J311" s="23"/>
    </row>
    <row r="312" spans="1:10" x14ac:dyDescent="0.2">
      <c r="A312" s="49"/>
      <c r="B312" s="51"/>
      <c r="C312" s="51"/>
      <c r="D312" s="51"/>
      <c r="E312" s="51"/>
      <c r="F312" s="52"/>
      <c r="G312" s="139"/>
      <c r="H312" s="139"/>
      <c r="I312" s="139"/>
      <c r="J312" s="23"/>
    </row>
    <row r="313" spans="1:10" ht="15" thickBot="1" x14ac:dyDescent="0.3">
      <c r="A313" s="58" t="s">
        <v>121</v>
      </c>
      <c r="B313" s="59">
        <f>D310/D311</f>
        <v>40</v>
      </c>
      <c r="C313" s="60"/>
      <c r="D313" s="60"/>
      <c r="E313" s="60"/>
      <c r="F313" s="61"/>
      <c r="G313" s="139"/>
      <c r="H313" s="139"/>
      <c r="I313" s="139"/>
      <c r="J313" s="23"/>
    </row>
    <row r="314" spans="1:10" x14ac:dyDescent="0.2">
      <c r="A314" s="144"/>
      <c r="B314" s="145"/>
      <c r="C314" s="117"/>
      <c r="D314" s="117"/>
      <c r="E314" s="117"/>
      <c r="F314" s="117"/>
      <c r="G314" s="139"/>
      <c r="H314" s="139"/>
      <c r="I314" s="139"/>
      <c r="J314" s="23"/>
    </row>
    <row r="315" spans="1:10" ht="15" thickBot="1" x14ac:dyDescent="0.3">
      <c r="A315" s="139" t="s">
        <v>148</v>
      </c>
      <c r="B315" s="72"/>
      <c r="C315" s="139"/>
      <c r="D315" s="139"/>
      <c r="E315" s="139" t="s">
        <v>92</v>
      </c>
      <c r="F315" s="139"/>
      <c r="G315" s="139"/>
      <c r="H315" s="23"/>
      <c r="I315" s="23"/>
      <c r="J315" s="23"/>
    </row>
    <row r="316" spans="1:10" x14ac:dyDescent="0.2">
      <c r="A316" s="146"/>
      <c r="B316" s="147"/>
      <c r="C316" s="148" t="s">
        <v>65</v>
      </c>
      <c r="D316" s="139"/>
      <c r="E316" s="146"/>
      <c r="F316" s="147"/>
      <c r="G316" s="148" t="s">
        <v>65</v>
      </c>
      <c r="H316" s="23"/>
      <c r="I316" s="23"/>
      <c r="J316" s="23"/>
    </row>
    <row r="317" spans="1:10" ht="13.5" thickBot="1" x14ac:dyDescent="0.25">
      <c r="A317" s="149" t="s">
        <v>66</v>
      </c>
      <c r="B317" s="150"/>
      <c r="C317" s="151" t="s">
        <v>64</v>
      </c>
      <c r="D317" s="139"/>
      <c r="E317" s="152"/>
      <c r="F317" s="150"/>
      <c r="G317" s="151" t="s">
        <v>64</v>
      </c>
      <c r="H317" s="23"/>
      <c r="I317" s="23"/>
      <c r="J317" s="23"/>
    </row>
    <row r="318" spans="1:10" ht="14.25" x14ac:dyDescent="0.25">
      <c r="A318" s="153" t="s">
        <v>91</v>
      </c>
      <c r="B318" s="154" t="s">
        <v>149</v>
      </c>
      <c r="C318" s="155">
        <f>B313</f>
        <v>40</v>
      </c>
      <c r="D318" s="139"/>
      <c r="E318" s="153" t="s">
        <v>150</v>
      </c>
      <c r="F318" s="154" t="s">
        <v>149</v>
      </c>
      <c r="G318" s="156">
        <f>B313</f>
        <v>40</v>
      </c>
      <c r="H318" s="23"/>
      <c r="I318" s="23"/>
      <c r="J318" s="23"/>
    </row>
    <row r="319" spans="1:10" x14ac:dyDescent="0.2">
      <c r="A319" s="152">
        <v>0.04</v>
      </c>
      <c r="B319" s="22" t="str">
        <f t="dataTable" ref="B319:C321" dt2D="0" dtr="0" r1="B307"/>
        <v>D1 = $2.00</v>
      </c>
      <c r="C319" s="21">
        <v>33.333333333333329</v>
      </c>
      <c r="D319" s="139"/>
      <c r="E319" s="152">
        <v>0.09</v>
      </c>
      <c r="F319" s="22" t="str">
        <f t="dataTable" ref="F319:G321" dt2D="0" dtr="0" r1="B308" ca="1"/>
        <v>D1 = $2.00</v>
      </c>
      <c r="G319" s="21">
        <v>50.000000000000007</v>
      </c>
      <c r="H319" s="23"/>
      <c r="I319" s="23"/>
      <c r="J319" s="23"/>
    </row>
    <row r="320" spans="1:10" x14ac:dyDescent="0.2">
      <c r="A320" s="152">
        <v>0.05</v>
      </c>
      <c r="B320" s="22" t="str">
        <v>D1 = $2.00</v>
      </c>
      <c r="C320" s="21">
        <v>40</v>
      </c>
      <c r="D320" s="139"/>
      <c r="E320" s="152">
        <v>0.1</v>
      </c>
      <c r="F320" s="22" t="str">
        <v>D1 = $2.00</v>
      </c>
      <c r="G320" s="21">
        <v>40</v>
      </c>
      <c r="H320" s="23"/>
      <c r="I320" s="23"/>
      <c r="J320" s="23"/>
    </row>
    <row r="321" spans="1:11" ht="13.5" thickBot="1" x14ac:dyDescent="0.25">
      <c r="A321" s="157">
        <v>0.06</v>
      </c>
      <c r="B321" s="20" t="str">
        <v>D1 = $2.00</v>
      </c>
      <c r="C321" s="19">
        <v>49.999999999999993</v>
      </c>
      <c r="D321" s="139"/>
      <c r="E321" s="157">
        <v>0.11</v>
      </c>
      <c r="F321" s="20" t="str">
        <v>D1 = $2.00</v>
      </c>
      <c r="G321" s="19">
        <v>33.333333333333336</v>
      </c>
      <c r="H321" s="23"/>
      <c r="I321" s="23"/>
      <c r="J321" s="23"/>
    </row>
    <row r="322" spans="1:11" x14ac:dyDescent="0.2">
      <c r="A322" s="158"/>
      <c r="B322" s="137"/>
      <c r="C322" s="159"/>
      <c r="D322" s="139"/>
      <c r="E322" s="139"/>
      <c r="F322" s="139"/>
      <c r="G322" s="139"/>
      <c r="H322" s="23"/>
      <c r="I322" s="23"/>
      <c r="J322" s="23"/>
    </row>
    <row r="323" spans="1:11" x14ac:dyDescent="0.2">
      <c r="A323" s="169" t="s">
        <v>68</v>
      </c>
      <c r="B323" s="170"/>
      <c r="C323" s="170"/>
      <c r="D323" s="170"/>
      <c r="E323" s="170"/>
      <c r="F323" s="170"/>
      <c r="G323" s="170"/>
      <c r="H323" s="170"/>
      <c r="I323" s="170"/>
      <c r="J323" s="23"/>
    </row>
    <row r="324" spans="1:11" ht="15" x14ac:dyDescent="0.2">
      <c r="A324" s="9"/>
      <c r="B324" s="23"/>
      <c r="C324" s="23"/>
      <c r="D324" s="23"/>
      <c r="E324" s="23"/>
      <c r="F324" s="23"/>
      <c r="G324" s="23"/>
      <c r="H324" s="23"/>
      <c r="I324" s="23"/>
      <c r="J324" s="23"/>
    </row>
    <row r="325" spans="1:11" x14ac:dyDescent="0.2">
      <c r="A325" s="29" t="s">
        <v>36</v>
      </c>
      <c r="B325" s="23"/>
      <c r="C325" s="23"/>
      <c r="D325" s="23"/>
      <c r="E325" s="23"/>
      <c r="F325" s="23"/>
      <c r="G325" s="23"/>
      <c r="H325" s="23"/>
      <c r="I325" s="23"/>
      <c r="J325" s="23"/>
    </row>
    <row r="326" spans="1:11" x14ac:dyDescent="0.2">
      <c r="A326" s="183" t="s">
        <v>93</v>
      </c>
      <c r="B326" s="181"/>
      <c r="C326" s="181"/>
      <c r="D326" s="181"/>
      <c r="E326" s="181"/>
      <c r="F326" s="181"/>
      <c r="G326" s="181"/>
      <c r="H326" s="181"/>
      <c r="I326" s="181"/>
      <c r="J326" s="23"/>
    </row>
    <row r="327" spans="1:11" x14ac:dyDescent="0.2">
      <c r="A327" s="181"/>
      <c r="B327" s="181"/>
      <c r="C327" s="181"/>
      <c r="D327" s="181"/>
      <c r="E327" s="181"/>
      <c r="F327" s="181"/>
      <c r="G327" s="181"/>
      <c r="H327" s="181"/>
      <c r="I327" s="181"/>
      <c r="J327" s="23"/>
      <c r="K327" s="2"/>
    </row>
    <row r="328" spans="1:11" x14ac:dyDescent="0.2">
      <c r="A328" s="181"/>
      <c r="B328" s="181"/>
      <c r="C328" s="181"/>
      <c r="D328" s="181"/>
      <c r="E328" s="181"/>
      <c r="F328" s="181"/>
      <c r="G328" s="181"/>
      <c r="H328" s="181"/>
      <c r="I328" s="181"/>
      <c r="J328" s="23"/>
      <c r="K328" s="2"/>
    </row>
    <row r="329" spans="1:11" x14ac:dyDescent="0.2">
      <c r="A329" s="28"/>
      <c r="B329" s="28"/>
      <c r="C329" s="28"/>
      <c r="D329" s="28"/>
      <c r="E329" s="28"/>
      <c r="F329" s="28"/>
      <c r="G329" s="28"/>
      <c r="H329" s="28"/>
      <c r="I329" s="28"/>
      <c r="J329" s="23"/>
      <c r="K329" s="2"/>
    </row>
    <row r="330" spans="1:11" x14ac:dyDescent="0.2">
      <c r="A330" s="173" t="s">
        <v>69</v>
      </c>
      <c r="B330" s="170"/>
      <c r="C330" s="170"/>
      <c r="D330" s="170"/>
      <c r="E330" s="170"/>
      <c r="F330" s="170"/>
      <c r="G330" s="170"/>
      <c r="H330" s="170"/>
      <c r="I330" s="170"/>
      <c r="J330" s="23"/>
      <c r="K330" s="2"/>
    </row>
    <row r="331" spans="1:11" x14ac:dyDescent="0.2">
      <c r="A331" s="23"/>
      <c r="B331" s="23"/>
      <c r="C331" s="23"/>
      <c r="D331" s="23"/>
      <c r="E331" s="23"/>
      <c r="F331" s="23"/>
      <c r="G331" s="23"/>
      <c r="H331" s="23"/>
      <c r="I331" s="23"/>
      <c r="J331" s="23"/>
    </row>
    <row r="332" spans="1:11" ht="13.5" thickBot="1" x14ac:dyDescent="0.25">
      <c r="A332" s="160" t="s">
        <v>37</v>
      </c>
      <c r="B332" s="117"/>
      <c r="C332" s="117"/>
      <c r="D332" s="117"/>
      <c r="E332" s="117"/>
      <c r="F332" s="117"/>
      <c r="G332" s="117"/>
      <c r="H332" s="117"/>
      <c r="I332" s="117"/>
      <c r="J332" s="23"/>
    </row>
    <row r="333" spans="1:11" ht="14.25" x14ac:dyDescent="0.25">
      <c r="A333" s="184" t="s">
        <v>151</v>
      </c>
      <c r="B333" s="161" t="s">
        <v>118</v>
      </c>
      <c r="C333" s="178" t="s">
        <v>33</v>
      </c>
      <c r="D333" s="178" t="s">
        <v>8</v>
      </c>
      <c r="E333" s="178" t="s">
        <v>38</v>
      </c>
      <c r="F333" s="174" t="s">
        <v>133</v>
      </c>
      <c r="G333" s="117"/>
      <c r="H333" s="117"/>
      <c r="I333" s="117"/>
      <c r="J333" s="23"/>
    </row>
    <row r="334" spans="1:11" ht="15" thickBot="1" x14ac:dyDescent="0.3">
      <c r="A334" s="185"/>
      <c r="B334" s="162" t="s">
        <v>126</v>
      </c>
      <c r="C334" s="179"/>
      <c r="D334" s="179"/>
      <c r="E334" s="179"/>
      <c r="F334" s="175"/>
      <c r="G334" s="117"/>
      <c r="H334" s="117"/>
      <c r="I334" s="117"/>
      <c r="J334" s="23"/>
    </row>
    <row r="335" spans="1:11" x14ac:dyDescent="0.2">
      <c r="A335" s="117"/>
      <c r="B335" s="117"/>
      <c r="C335" s="63"/>
      <c r="D335" s="117"/>
      <c r="E335" s="117"/>
      <c r="F335" s="117"/>
      <c r="G335" s="117"/>
      <c r="H335" s="117"/>
      <c r="I335" s="117"/>
      <c r="J335" s="23"/>
    </row>
    <row r="336" spans="1:11" x14ac:dyDescent="0.2">
      <c r="A336" s="63"/>
      <c r="B336" s="63"/>
      <c r="C336" s="81"/>
      <c r="D336" s="117"/>
      <c r="E336" s="117"/>
      <c r="F336" s="117"/>
      <c r="G336" s="117"/>
      <c r="H336" s="117"/>
      <c r="I336" s="117"/>
      <c r="J336" s="23"/>
    </row>
    <row r="337" spans="1:10" x14ac:dyDescent="0.2">
      <c r="A337" s="180" t="s">
        <v>94</v>
      </c>
      <c r="B337" s="181"/>
      <c r="C337" s="181"/>
      <c r="D337" s="181"/>
      <c r="E337" s="181"/>
      <c r="F337" s="181"/>
      <c r="G337" s="181"/>
      <c r="H337" s="181"/>
      <c r="I337" s="181"/>
      <c r="J337" s="23"/>
    </row>
    <row r="338" spans="1:10" x14ac:dyDescent="0.2">
      <c r="A338" s="181"/>
      <c r="B338" s="181"/>
      <c r="C338" s="181"/>
      <c r="D338" s="181"/>
      <c r="E338" s="181"/>
      <c r="F338" s="181"/>
      <c r="G338" s="181"/>
      <c r="H338" s="181"/>
      <c r="I338" s="181"/>
      <c r="J338" s="23"/>
    </row>
    <row r="339" spans="1:10" x14ac:dyDescent="0.2">
      <c r="A339" s="163"/>
      <c r="B339" s="137"/>
      <c r="C339" s="159"/>
      <c r="D339" s="117"/>
      <c r="E339" s="117"/>
      <c r="F339" s="117"/>
      <c r="G339" s="117"/>
      <c r="H339" s="117"/>
      <c r="I339" s="117"/>
      <c r="J339" s="23"/>
    </row>
    <row r="340" spans="1:10" x14ac:dyDescent="0.2">
      <c r="A340" s="173" t="s">
        <v>70</v>
      </c>
      <c r="B340" s="170"/>
      <c r="C340" s="170"/>
      <c r="D340" s="170"/>
      <c r="E340" s="170"/>
      <c r="F340" s="170"/>
      <c r="G340" s="170"/>
      <c r="H340" s="170"/>
      <c r="I340" s="170"/>
      <c r="J340" s="23"/>
    </row>
    <row r="341" spans="1:10" x14ac:dyDescent="0.2">
      <c r="A341" s="163"/>
      <c r="B341" s="137"/>
      <c r="C341" s="159"/>
      <c r="D341" s="117"/>
      <c r="E341" s="117"/>
      <c r="F341" s="117"/>
      <c r="G341" s="117"/>
      <c r="H341" s="117"/>
      <c r="I341" s="117"/>
      <c r="J341" s="23"/>
    </row>
    <row r="342" spans="1:10" x14ac:dyDescent="0.2">
      <c r="A342" s="131" t="s">
        <v>39</v>
      </c>
      <c r="B342" s="137"/>
      <c r="C342" s="159"/>
      <c r="D342" s="117"/>
      <c r="E342" s="117"/>
      <c r="F342" s="117"/>
      <c r="G342" s="117"/>
      <c r="H342" s="117"/>
      <c r="I342" s="117"/>
      <c r="J342" s="23"/>
    </row>
    <row r="343" spans="1:10" x14ac:dyDescent="0.2">
      <c r="A343" s="180" t="s">
        <v>2</v>
      </c>
      <c r="B343" s="181"/>
      <c r="C343" s="181"/>
      <c r="D343" s="181"/>
      <c r="E343" s="181"/>
      <c r="F343" s="181"/>
      <c r="G343" s="181"/>
      <c r="H343" s="181"/>
      <c r="I343" s="181"/>
      <c r="J343" s="23"/>
    </row>
    <row r="344" spans="1:10" x14ac:dyDescent="0.2">
      <c r="A344" s="181"/>
      <c r="B344" s="181"/>
      <c r="C344" s="181"/>
      <c r="D344" s="181"/>
      <c r="E344" s="181"/>
      <c r="F344" s="181"/>
      <c r="G344" s="181"/>
      <c r="H344" s="181"/>
      <c r="I344" s="181"/>
      <c r="J344" s="23"/>
    </row>
    <row r="345" spans="1:10" x14ac:dyDescent="0.2">
      <c r="A345" s="132"/>
      <c r="B345" s="134"/>
      <c r="C345" s="164"/>
      <c r="D345" s="135"/>
      <c r="E345" s="135"/>
      <c r="F345" s="135"/>
      <c r="G345" s="135"/>
      <c r="H345" s="135"/>
      <c r="I345" s="135"/>
      <c r="J345" s="23"/>
    </row>
    <row r="346" spans="1:10" x14ac:dyDescent="0.2">
      <c r="A346" s="163" t="s">
        <v>40</v>
      </c>
      <c r="B346" s="165"/>
      <c r="C346" s="159"/>
      <c r="D346" s="135"/>
      <c r="E346" s="135"/>
      <c r="F346" s="135"/>
      <c r="G346" s="135"/>
      <c r="H346" s="135"/>
      <c r="I346" s="135"/>
      <c r="J346" s="23"/>
    </row>
    <row r="347" spans="1:10" x14ac:dyDescent="0.2">
      <c r="A347" s="180" t="s">
        <v>3</v>
      </c>
      <c r="B347" s="181"/>
      <c r="C347" s="181"/>
      <c r="D347" s="181"/>
      <c r="E347" s="181"/>
      <c r="F347" s="181"/>
      <c r="G347" s="181"/>
      <c r="H347" s="181"/>
      <c r="I347" s="181"/>
      <c r="J347" s="23"/>
    </row>
    <row r="348" spans="1:10" x14ac:dyDescent="0.2">
      <c r="A348" s="181"/>
      <c r="B348" s="181"/>
      <c r="C348" s="181"/>
      <c r="D348" s="181"/>
      <c r="E348" s="181"/>
      <c r="F348" s="181"/>
      <c r="G348" s="181"/>
      <c r="H348" s="181"/>
      <c r="I348" s="181"/>
      <c r="J348" s="23"/>
    </row>
    <row r="349" spans="1:10" x14ac:dyDescent="0.2">
      <c r="A349" s="163"/>
      <c r="B349" s="165"/>
      <c r="C349" s="159"/>
      <c r="D349" s="135"/>
      <c r="E349" s="135"/>
      <c r="F349" s="135"/>
      <c r="G349" s="135"/>
      <c r="H349" s="135"/>
      <c r="I349" s="135"/>
      <c r="J349" s="23"/>
    </row>
    <row r="350" spans="1:10" x14ac:dyDescent="0.2">
      <c r="A350" s="163" t="s">
        <v>41</v>
      </c>
      <c r="B350" s="165"/>
      <c r="C350" s="159"/>
      <c r="D350" s="135"/>
      <c r="E350" s="135"/>
      <c r="F350" s="135"/>
      <c r="G350" s="135"/>
      <c r="H350" s="135"/>
      <c r="I350" s="135"/>
      <c r="J350" s="23"/>
    </row>
    <row r="351" spans="1:10" x14ac:dyDescent="0.2">
      <c r="A351" s="190" t="s">
        <v>4</v>
      </c>
      <c r="B351" s="181"/>
      <c r="C351" s="181"/>
      <c r="D351" s="181"/>
      <c r="E351" s="181"/>
      <c r="F351" s="181"/>
      <c r="G351" s="181"/>
      <c r="H351" s="181"/>
      <c r="I351" s="181"/>
      <c r="J351" s="23"/>
    </row>
    <row r="352" spans="1:10" x14ac:dyDescent="0.2">
      <c r="A352" s="181"/>
      <c r="B352" s="181"/>
      <c r="C352" s="181"/>
      <c r="D352" s="181"/>
      <c r="E352" s="181"/>
      <c r="F352" s="181"/>
      <c r="G352" s="181"/>
      <c r="H352" s="181"/>
      <c r="I352" s="181"/>
      <c r="J352" s="23"/>
    </row>
    <row r="353" spans="1:10" s="4" customFormat="1" x14ac:dyDescent="0.2">
      <c r="A353" s="163"/>
      <c r="B353" s="165"/>
      <c r="C353" s="159"/>
      <c r="D353" s="135"/>
      <c r="E353" s="135"/>
      <c r="F353" s="135"/>
      <c r="G353" s="135"/>
      <c r="H353" s="135"/>
      <c r="I353" s="135"/>
      <c r="J353" s="23"/>
    </row>
    <row r="354" spans="1:10" x14ac:dyDescent="0.2">
      <c r="A354" s="163" t="s">
        <v>42</v>
      </c>
      <c r="B354" s="165"/>
      <c r="C354" s="159"/>
      <c r="D354" s="135"/>
      <c r="E354" s="135"/>
      <c r="F354" s="135"/>
      <c r="G354" s="135"/>
      <c r="H354" s="135"/>
      <c r="I354" s="135"/>
      <c r="J354" s="23"/>
    </row>
    <row r="355" spans="1:10" x14ac:dyDescent="0.2">
      <c r="A355" s="180" t="s">
        <v>43</v>
      </c>
      <c r="B355" s="181"/>
      <c r="C355" s="181"/>
      <c r="D355" s="181"/>
      <c r="E355" s="181"/>
      <c r="F355" s="181"/>
      <c r="G355" s="181"/>
      <c r="H355" s="181"/>
      <c r="I355" s="181"/>
      <c r="J355" s="23"/>
    </row>
    <row r="356" spans="1:10" x14ac:dyDescent="0.2">
      <c r="A356" s="163"/>
      <c r="B356" s="165"/>
      <c r="C356" s="159"/>
      <c r="D356" s="135"/>
      <c r="E356" s="135"/>
      <c r="F356" s="135"/>
      <c r="G356" s="135"/>
      <c r="H356" s="135"/>
      <c r="I356" s="135"/>
      <c r="J356" s="23"/>
    </row>
    <row r="357" spans="1:10" ht="12.75" customHeight="1" x14ac:dyDescent="0.2">
      <c r="A357" s="173" t="s">
        <v>95</v>
      </c>
      <c r="B357" s="217"/>
      <c r="C357" s="217"/>
      <c r="D357" s="217"/>
      <c r="E357" s="217"/>
      <c r="F357" s="217"/>
      <c r="G357" s="217"/>
      <c r="H357" s="217"/>
      <c r="I357" s="217"/>
      <c r="J357" s="23"/>
    </row>
    <row r="358" spans="1:10" x14ac:dyDescent="0.2">
      <c r="A358" s="217"/>
      <c r="B358" s="217"/>
      <c r="C358" s="217"/>
      <c r="D358" s="217"/>
      <c r="E358" s="217"/>
      <c r="F358" s="217"/>
      <c r="G358" s="217"/>
      <c r="H358" s="217"/>
      <c r="I358" s="217"/>
      <c r="J358" s="23"/>
    </row>
    <row r="359" spans="1:10" x14ac:dyDescent="0.2">
      <c r="A359" s="217"/>
      <c r="B359" s="217"/>
      <c r="C359" s="217"/>
      <c r="D359" s="217"/>
      <c r="E359" s="217"/>
      <c r="F359" s="217"/>
      <c r="G359" s="217"/>
      <c r="H359" s="217"/>
      <c r="I359" s="217"/>
      <c r="J359" s="23"/>
    </row>
    <row r="360" spans="1:10" x14ac:dyDescent="0.2">
      <c r="A360" s="23"/>
      <c r="B360" s="23"/>
      <c r="C360" s="23"/>
      <c r="D360" s="23"/>
      <c r="E360" s="23"/>
      <c r="F360" s="23"/>
      <c r="G360" s="23"/>
      <c r="H360" s="23"/>
      <c r="I360" s="23"/>
      <c r="J360" s="23"/>
    </row>
    <row r="361" spans="1:10" ht="12.75" customHeight="1" x14ac:dyDescent="0.2">
      <c r="A361" s="166" t="s">
        <v>96</v>
      </c>
      <c r="B361" s="167"/>
      <c r="C361" s="167"/>
      <c r="D361" s="167"/>
      <c r="E361" s="167"/>
      <c r="F361" s="167"/>
      <c r="G361" s="167"/>
      <c r="H361" s="167"/>
      <c r="I361" s="167"/>
      <c r="J361" s="23"/>
    </row>
    <row r="362" spans="1:10" x14ac:dyDescent="0.2">
      <c r="A362" s="167"/>
      <c r="B362" s="167"/>
      <c r="C362" s="167"/>
      <c r="D362" s="167"/>
      <c r="E362" s="167"/>
      <c r="F362" s="167"/>
      <c r="G362" s="167"/>
      <c r="H362" s="167"/>
      <c r="I362" s="167"/>
      <c r="J362" s="23"/>
    </row>
    <row r="363" spans="1:10" x14ac:dyDescent="0.2">
      <c r="A363" s="167"/>
      <c r="B363" s="167"/>
      <c r="C363" s="167"/>
      <c r="D363" s="167"/>
      <c r="E363" s="167"/>
      <c r="F363" s="167"/>
      <c r="G363" s="167"/>
      <c r="H363" s="167"/>
      <c r="I363" s="167"/>
      <c r="J363" s="23"/>
    </row>
    <row r="364" spans="1:10" x14ac:dyDescent="0.2">
      <c r="A364" s="23"/>
      <c r="B364" s="23"/>
      <c r="C364" s="23"/>
      <c r="D364" s="23"/>
      <c r="E364" s="23"/>
      <c r="F364" s="23"/>
      <c r="G364" s="23"/>
      <c r="H364" s="23"/>
      <c r="I364" s="23"/>
      <c r="J364" s="23"/>
    </row>
    <row r="365" spans="1:10" ht="12.75" customHeight="1" x14ac:dyDescent="0.2">
      <c r="A365" s="166" t="s">
        <v>153</v>
      </c>
      <c r="B365" s="167"/>
      <c r="C365" s="167"/>
      <c r="D365" s="167"/>
      <c r="E365" s="167"/>
      <c r="F365" s="167"/>
      <c r="G365" s="167"/>
      <c r="H365" s="167"/>
      <c r="I365" s="167"/>
      <c r="J365" s="23"/>
    </row>
    <row r="366" spans="1:10" ht="12.75" customHeight="1" x14ac:dyDescent="0.2">
      <c r="A366" s="166"/>
      <c r="B366" s="167"/>
      <c r="C366" s="167"/>
      <c r="D366" s="167"/>
      <c r="E366" s="167"/>
      <c r="F366" s="167"/>
      <c r="G366" s="167"/>
      <c r="H366" s="167"/>
      <c r="I366" s="167"/>
      <c r="J366" s="23"/>
    </row>
    <row r="367" spans="1:10" x14ac:dyDescent="0.2">
      <c r="A367" s="167"/>
      <c r="B367" s="167"/>
      <c r="C367" s="167"/>
      <c r="D367" s="167"/>
      <c r="E367" s="167"/>
      <c r="F367" s="167"/>
      <c r="G367" s="167"/>
      <c r="H367" s="167"/>
      <c r="I367" s="167"/>
      <c r="J367" s="23"/>
    </row>
    <row r="368" spans="1:10" x14ac:dyDescent="0.2">
      <c r="A368" s="167"/>
      <c r="B368" s="167"/>
      <c r="C368" s="167"/>
      <c r="D368" s="167"/>
      <c r="E368" s="167"/>
      <c r="F368" s="167"/>
      <c r="G368" s="167"/>
      <c r="H368" s="167"/>
      <c r="I368" s="167"/>
      <c r="J368" s="23"/>
    </row>
    <row r="369" spans="1:10" x14ac:dyDescent="0.2">
      <c r="A369" s="167"/>
      <c r="B369" s="167"/>
      <c r="C369" s="167"/>
      <c r="D369" s="167"/>
      <c r="E369" s="167"/>
      <c r="F369" s="167"/>
      <c r="G369" s="167"/>
      <c r="H369" s="167"/>
      <c r="I369" s="167"/>
      <c r="J369" s="23"/>
    </row>
    <row r="370" spans="1:10" x14ac:dyDescent="0.2">
      <c r="A370" s="23"/>
      <c r="B370" s="23"/>
      <c r="C370" s="23"/>
      <c r="D370" s="23"/>
      <c r="E370" s="23"/>
      <c r="F370" s="23"/>
      <c r="G370" s="23"/>
      <c r="H370" s="23"/>
      <c r="I370" s="23"/>
      <c r="J370" s="23"/>
    </row>
  </sheetData>
  <mergeCells count="83">
    <mergeCell ref="A14:I17"/>
    <mergeCell ref="A22:I23"/>
    <mergeCell ref="A41:D41"/>
    <mergeCell ref="A26:I27"/>
    <mergeCell ref="A74:I76"/>
    <mergeCell ref="A365:I369"/>
    <mergeCell ref="A166:I171"/>
    <mergeCell ref="A357:I359"/>
    <mergeCell ref="D143:D144"/>
    <mergeCell ref="A93:I93"/>
    <mergeCell ref="A117:A118"/>
    <mergeCell ref="A120:A121"/>
    <mergeCell ref="F110:F111"/>
    <mergeCell ref="C143:C144"/>
    <mergeCell ref="A228:I230"/>
    <mergeCell ref="A273:A274"/>
    <mergeCell ref="A161:I164"/>
    <mergeCell ref="A222:I224"/>
    <mergeCell ref="A284:I284"/>
    <mergeCell ref="A183:I188"/>
    <mergeCell ref="A361:I363"/>
    <mergeCell ref="A3:J3"/>
    <mergeCell ref="A43:A44"/>
    <mergeCell ref="A71:A72"/>
    <mergeCell ref="B110:B111"/>
    <mergeCell ref="D110:D111"/>
    <mergeCell ref="B86:D86"/>
    <mergeCell ref="B87:D87"/>
    <mergeCell ref="A46:I49"/>
    <mergeCell ref="A51:I54"/>
    <mergeCell ref="A56:I56"/>
    <mergeCell ref="A78:I80"/>
    <mergeCell ref="A89:I90"/>
    <mergeCell ref="A82:I84"/>
    <mergeCell ref="A29:I29"/>
    <mergeCell ref="A33:I39"/>
    <mergeCell ref="A19:I19"/>
    <mergeCell ref="A91:I91"/>
    <mergeCell ref="A92:I92"/>
    <mergeCell ref="A7:I12"/>
    <mergeCell ref="A60:I69"/>
    <mergeCell ref="O273:O274"/>
    <mergeCell ref="A143:A144"/>
    <mergeCell ref="C147:C148"/>
    <mergeCell ref="D147:D148"/>
    <mergeCell ref="A240:C240"/>
    <mergeCell ref="A238:C238"/>
    <mergeCell ref="M273:M274"/>
    <mergeCell ref="D190:D191"/>
    <mergeCell ref="B190:B191"/>
    <mergeCell ref="A190:A191"/>
    <mergeCell ref="A152:I152"/>
    <mergeCell ref="A193:I194"/>
    <mergeCell ref="K273:K274"/>
    <mergeCell ref="A264:I266"/>
    <mergeCell ref="A239:C239"/>
    <mergeCell ref="A232:I235"/>
    <mergeCell ref="C273:C274"/>
    <mergeCell ref="A242:I242"/>
    <mergeCell ref="E273:E274"/>
    <mergeCell ref="A244:I246"/>
    <mergeCell ref="A343:I344"/>
    <mergeCell ref="A347:I348"/>
    <mergeCell ref="A351:I352"/>
    <mergeCell ref="A355:I355"/>
    <mergeCell ref="A340:I340"/>
    <mergeCell ref="F333:F334"/>
    <mergeCell ref="A286:I287"/>
    <mergeCell ref="D333:D334"/>
    <mergeCell ref="E333:E334"/>
    <mergeCell ref="A337:I338"/>
    <mergeCell ref="A302:I304"/>
    <mergeCell ref="A326:I328"/>
    <mergeCell ref="A333:A334"/>
    <mergeCell ref="C333:C334"/>
    <mergeCell ref="A310:A311"/>
    <mergeCell ref="C310:C311"/>
    <mergeCell ref="E310:E311"/>
    <mergeCell ref="A175:I181"/>
    <mergeCell ref="A94:I95"/>
    <mergeCell ref="A323:I323"/>
    <mergeCell ref="A139:H139"/>
    <mergeCell ref="A330:I330"/>
  </mergeCells>
  <phoneticPr fontId="0" type="noConversion"/>
  <printOptions headings="1" gridLines="1"/>
  <pageMargins left="0.4" right="0.4" top="1" bottom="1" header="0.5" footer="0.5"/>
  <pageSetup scale="87" orientation="portrait" r:id="rId1"/>
  <headerFooter alignWithMargins="0"/>
  <rowBreaks count="3" manualBreakCount="3">
    <brk id="76" max="9" man="1"/>
    <brk id="202" max="9" man="1"/>
    <brk id="352" max="9" man="1"/>
  </rowBreaks>
  <colBreaks count="1" manualBreakCount="1">
    <brk id="10" max="27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Model</vt:lpstr>
      <vt:lpstr>Model!Print_Area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Stocks, Mini Case Model</dc:title>
  <dc:subject>Mini Case Model</dc:subject>
  <dc:creator>Christopher Buzzard and Mike Ehrhardt</dc:creator>
  <cp:lastModifiedBy>User_Account</cp:lastModifiedBy>
  <cp:lastPrinted>2001-01-20T21:26:08Z</cp:lastPrinted>
  <dcterms:created xsi:type="dcterms:W3CDTF">1999-12-02T15:44:27Z</dcterms:created>
  <dcterms:modified xsi:type="dcterms:W3CDTF">2014-04-19T12:58:13Z</dcterms:modified>
</cp:coreProperties>
</file>