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solver_adj" localSheetId="0" hidden="1">'Sheet1'!$C$21:$H$30,'Sheet1'!$L$21:$L$30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'Sheet1'!$C$36:$H$36</definedName>
    <definedName name="solver_lhs2" localSheetId="0" hidden="1">'Sheet1'!$C$42:$C$51</definedName>
    <definedName name="solver_lhs3" localSheetId="0" hidden="1">'Sheet1'!$L$21:$L$30</definedName>
    <definedName name="solver_lhs4" localSheetId="0" hidden="1">'Sheet1'!$L$21:$L$30</definedName>
    <definedName name="solver_lhs5" localSheetId="0" hidden="1">'Sheet1'!$L$21:$L$30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'Sheet1'!$D$72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1</definedName>
    <definedName name="solver_rel3" localSheetId="0" hidden="1">5</definedName>
    <definedName name="solver_rel4" localSheetId="0" hidden="1">5</definedName>
    <definedName name="solver_rel5" localSheetId="0" hidden="1">5</definedName>
    <definedName name="solver_rhs1" localSheetId="0" hidden="1">'Sheet1'!$C$38:$H$38</definedName>
    <definedName name="solver_rhs2" localSheetId="0" hidden="1">'Sheet1'!$D$42:$D$51</definedName>
    <definedName name="solver_rhs3" localSheetId="0" hidden="1">binary</definedName>
    <definedName name="solver_rhs4" localSheetId="0" hidden="1">binary</definedName>
    <definedName name="solver_rhs5" localSheetId="0" hidden="1">binary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<sst xmlns="http://schemas.openxmlformats.org/spreadsheetml/2006/main" count="102" uniqueCount="35">
  <si>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</si>
  <si>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</si>
  <si>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</si>
  <si>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</si>
  <si>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</si>
  <si>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</si>
  <si>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</si>
  <si>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</si>
  <si>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</si>
  <si>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</si>
  <si>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Demand</t>
  </si>
  <si>
    <t>Truck capacity (hectoliters)</t>
  </si>
  <si>
    <t>Transportation cost per mile</t>
  </si>
  <si>
    <t>MARKETS</t>
  </si>
  <si>
    <t>PLANTS</t>
  </si>
  <si>
    <t>distance (miles)</t>
  </si>
  <si>
    <t>Fixed cost</t>
  </si>
  <si>
    <t>Production cost    (per hectoliter)</t>
  </si>
  <si>
    <t>Capacity (hectoliters)</t>
  </si>
  <si>
    <t>Open/Close</t>
  </si>
  <si>
    <t>Constraints</t>
  </si>
  <si>
    <t>Total</t>
  </si>
  <si>
    <t>Decision variables</t>
  </si>
  <si>
    <t>distribution to each market (miles)</t>
  </si>
  <si>
    <t>(1) All demand met</t>
  </si>
  <si>
    <t>Quantity shipped</t>
  </si>
  <si>
    <t>Quantity supplied</t>
  </si>
  <si>
    <t>(2) Supply                  &lt;= capacity</t>
  </si>
  <si>
    <t>Objective function</t>
  </si>
  <si>
    <t>Number of trips from plant to market</t>
  </si>
  <si>
    <t>Costs</t>
  </si>
  <si>
    <t>Production</t>
  </si>
  <si>
    <t>Fixed</t>
  </si>
  <si>
    <t>Transportation</t>
  </si>
  <si>
    <t>&gt;=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</si>
</sst>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165" fontId="0" fillId="34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7">
      <selection activeCell="I70" sqref="I70"/>
    </sheetView>
  </sheetViews>
  <sheetFormatPr defaultColWidth="9.140625" defaultRowHeight="12.75"/>
  <cols>
    <col min="3" max="3" width="12.421875" style="0" bestFit="1" customWidth="1"/>
    <col min="4" max="4" width="31.421875" style="0" bestFit="1" customWidth="1"/>
    <col min="6" max="6" width="10.140625" style="0" bestFit="1" customWidth="1"/>
    <col min="7" max="7" width="12.421875" style="0" bestFit="1" customWidth="1"/>
    <col min="10" max="10" width="10.140625" style="0" bestFit="1" customWidth="1"/>
  </cols>
  <sheetData>
    <row r="1" spans="2:12" ht="63.75">
      <c r="B1" s="5" t="s">
        <v>15</v>
      </c>
      <c r="E1" s="4" t="s">
        <v>13</v>
      </c>
      <c r="J1" s="6" t="s">
        <v>16</v>
      </c>
      <c r="K1" s="6" t="s">
        <v>18</v>
      </c>
      <c r="L1" s="6" t="s">
        <v>17</v>
      </c>
    </row>
    <row r="2" spans="2:8" ht="12.75">
      <c r="B2" s="1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2:12" ht="12.75">
      <c r="B3" s="3" t="s">
        <v>0</v>
      </c>
      <c r="C3" s="12">
        <v>0</v>
      </c>
      <c r="D3" s="1">
        <v>76.1</v>
      </c>
      <c r="E3" s="1">
        <v>30.4</v>
      </c>
      <c r="F3" s="1">
        <v>139.4</v>
      </c>
      <c r="G3" s="1">
        <v>72.6</v>
      </c>
      <c r="H3" s="1">
        <v>11.7</v>
      </c>
      <c r="J3" s="8">
        <v>81400</v>
      </c>
      <c r="K3" s="10">
        <v>22000</v>
      </c>
      <c r="L3" s="8">
        <v>0.5</v>
      </c>
    </row>
    <row r="4" spans="2:12" ht="12.75">
      <c r="B4" s="3" t="s">
        <v>1</v>
      </c>
      <c r="C4" s="1">
        <v>76.1</v>
      </c>
      <c r="D4" s="2">
        <v>0</v>
      </c>
      <c r="E4" s="1">
        <v>71</v>
      </c>
      <c r="F4" s="1">
        <v>77.2</v>
      </c>
      <c r="G4" s="1">
        <v>144.5</v>
      </c>
      <c r="H4" s="1">
        <v>83.7</v>
      </c>
      <c r="J4" s="8">
        <v>83800</v>
      </c>
      <c r="K4" s="10">
        <v>24000</v>
      </c>
      <c r="L4" s="8">
        <v>0.45</v>
      </c>
    </row>
    <row r="5" spans="2:12" ht="12.75">
      <c r="B5" s="3" t="s">
        <v>6</v>
      </c>
      <c r="C5" s="1">
        <v>20.8</v>
      </c>
      <c r="D5" s="1">
        <v>92.9</v>
      </c>
      <c r="E5" s="1">
        <v>47.2</v>
      </c>
      <c r="F5" s="1">
        <v>156.1</v>
      </c>
      <c r="G5" s="1">
        <v>47.5</v>
      </c>
      <c r="H5" s="1">
        <v>11.7</v>
      </c>
      <c r="J5" s="8">
        <v>88600</v>
      </c>
      <c r="K5" s="10">
        <v>28000</v>
      </c>
      <c r="L5" s="8">
        <v>0.42</v>
      </c>
    </row>
    <row r="6" spans="2:12" ht="12.75">
      <c r="B6" s="3" t="s">
        <v>7</v>
      </c>
      <c r="C6" s="1">
        <v>54.7</v>
      </c>
      <c r="D6" s="1">
        <v>113.3</v>
      </c>
      <c r="E6" s="1">
        <v>52.9</v>
      </c>
      <c r="F6" s="1">
        <v>187.2</v>
      </c>
      <c r="G6" s="1">
        <v>93</v>
      </c>
      <c r="H6" s="1">
        <v>45.2</v>
      </c>
      <c r="J6" s="8">
        <v>91000</v>
      </c>
      <c r="K6" s="10">
        <v>30000</v>
      </c>
      <c r="L6" s="8">
        <v>0.44</v>
      </c>
    </row>
    <row r="7" spans="1:12" ht="12.75">
      <c r="A7" s="4" t="s">
        <v>14</v>
      </c>
      <c r="B7" s="3" t="s">
        <v>8</v>
      </c>
      <c r="C7" s="1">
        <v>13.5</v>
      </c>
      <c r="D7" s="1">
        <v>85.5</v>
      </c>
      <c r="E7" s="1">
        <v>28</v>
      </c>
      <c r="F7" s="1">
        <v>148.7</v>
      </c>
      <c r="G7" s="1">
        <v>67.3</v>
      </c>
      <c r="H7" s="1">
        <v>9.3</v>
      </c>
      <c r="J7" s="8">
        <v>79000</v>
      </c>
      <c r="K7" s="10">
        <v>20000</v>
      </c>
      <c r="L7" s="8">
        <v>0.56</v>
      </c>
    </row>
    <row r="8" spans="2:12" ht="12.75">
      <c r="B8" s="3" t="s">
        <v>2</v>
      </c>
      <c r="C8" s="1">
        <v>30.4</v>
      </c>
      <c r="D8" s="1">
        <v>71</v>
      </c>
      <c r="E8" s="2">
        <v>0</v>
      </c>
      <c r="F8" s="1">
        <v>138.2</v>
      </c>
      <c r="G8" s="1">
        <v>94.5</v>
      </c>
      <c r="H8" s="1">
        <v>38.1</v>
      </c>
      <c r="J8" s="8">
        <v>86200</v>
      </c>
      <c r="K8" s="10">
        <v>26000</v>
      </c>
      <c r="L8" s="8">
        <v>0.5</v>
      </c>
    </row>
    <row r="9" spans="2:12" ht="12.75">
      <c r="B9" s="3" t="s">
        <v>3</v>
      </c>
      <c r="C9" s="1">
        <v>139.4</v>
      </c>
      <c r="D9" s="1">
        <v>77.2</v>
      </c>
      <c r="E9" s="1">
        <v>138.2</v>
      </c>
      <c r="F9" s="2">
        <v>0</v>
      </c>
      <c r="G9" s="1">
        <v>207.9</v>
      </c>
      <c r="H9" s="1">
        <v>146.9</v>
      </c>
      <c r="J9" s="8">
        <v>88600</v>
      </c>
      <c r="K9" s="10">
        <v>28000</v>
      </c>
      <c r="L9" s="8">
        <v>0.5</v>
      </c>
    </row>
    <row r="10" spans="2:12" ht="12.75">
      <c r="B10" s="3" t="s">
        <v>9</v>
      </c>
      <c r="C10" s="1">
        <v>47.8</v>
      </c>
      <c r="D10" s="1">
        <v>106.5</v>
      </c>
      <c r="E10" s="1">
        <v>46.2</v>
      </c>
      <c r="F10" s="1">
        <v>180.2</v>
      </c>
      <c r="G10" s="1">
        <v>86.7</v>
      </c>
      <c r="H10" s="1">
        <v>38.9</v>
      </c>
      <c r="J10" s="8">
        <v>91000</v>
      </c>
      <c r="K10" s="10">
        <v>30000</v>
      </c>
      <c r="L10" s="8">
        <v>0.46</v>
      </c>
    </row>
    <row r="11" spans="2:12" ht="12.75">
      <c r="B11" s="3" t="s">
        <v>4</v>
      </c>
      <c r="C11" s="1">
        <v>72.6</v>
      </c>
      <c r="D11" s="1">
        <v>144.5</v>
      </c>
      <c r="E11" s="1">
        <v>94.5</v>
      </c>
      <c r="F11" s="1">
        <v>207.9</v>
      </c>
      <c r="G11" s="2">
        <v>0</v>
      </c>
      <c r="H11" s="1">
        <v>63.4</v>
      </c>
      <c r="J11" s="8">
        <v>79000</v>
      </c>
      <c r="K11" s="10">
        <v>20000</v>
      </c>
      <c r="L11" s="8">
        <v>0.43</v>
      </c>
    </row>
    <row r="12" spans="2:12" ht="12.75">
      <c r="B12" s="3" t="s">
        <v>5</v>
      </c>
      <c r="C12" s="1">
        <v>11.7</v>
      </c>
      <c r="D12" s="1">
        <v>83.7</v>
      </c>
      <c r="E12" s="1">
        <v>38.1</v>
      </c>
      <c r="F12" s="1">
        <v>146.9</v>
      </c>
      <c r="G12" s="1">
        <v>63.4</v>
      </c>
      <c r="H12" s="2">
        <v>0</v>
      </c>
      <c r="J12" s="8">
        <v>80200</v>
      </c>
      <c r="K12" s="10">
        <v>21000</v>
      </c>
      <c r="L12" s="8">
        <v>0.41</v>
      </c>
    </row>
    <row r="14" spans="2:8" ht="12.75">
      <c r="B14" s="3" t="s">
        <v>10</v>
      </c>
      <c r="C14" s="10">
        <v>14000</v>
      </c>
      <c r="D14" s="10">
        <v>10000</v>
      </c>
      <c r="E14" s="10">
        <v>8000</v>
      </c>
      <c r="F14" s="10">
        <v>12000</v>
      </c>
      <c r="G14" s="10">
        <v>10000</v>
      </c>
      <c r="H14" s="10">
        <v>9000</v>
      </c>
    </row>
    <row r="16" spans="2:4" ht="12.75">
      <c r="B16" s="3" t="s">
        <v>11</v>
      </c>
      <c r="D16" s="1">
        <v>150</v>
      </c>
    </row>
    <row r="17" spans="2:4" ht="12.75">
      <c r="B17" s="3" t="s">
        <v>12</v>
      </c>
      <c r="D17" s="8">
        <v>0.92</v>
      </c>
    </row>
    <row r="19" spans="1:5" ht="12.75">
      <c r="A19" s="4" t="s">
        <v>22</v>
      </c>
      <c r="E19" s="7" t="s">
        <v>23</v>
      </c>
    </row>
    <row r="20" spans="1:12" ht="12.75">
      <c r="A20" s="7" t="s">
        <v>25</v>
      </c>
      <c r="C20" s="4" t="s">
        <v>0</v>
      </c>
      <c r="D20" s="4" t="s">
        <v>1</v>
      </c>
      <c r="E20" s="4" t="s">
        <v>2</v>
      </c>
      <c r="F20" s="4" t="s">
        <v>3</v>
      </c>
      <c r="G20" s="4" t="s">
        <v>4</v>
      </c>
      <c r="H20" s="4" t="s">
        <v>5</v>
      </c>
      <c r="I20" s="4" t="s">
        <v>21</v>
      </c>
      <c r="L20" s="4" t="s">
        <v>19</v>
      </c>
    </row>
    <row r="21" spans="2:12" ht="12.75">
      <c r="B21" s="4" t="s">
        <v>0</v>
      </c>
      <c r="C21">
        <v>14000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SUM(C21:H21)</f>
        <v>14000</v>
      </c>
      <c r="K21" s="4" t="s">
        <v>0</v>
      </c>
      <c r="L21" s="13">
        <v>0.6363636363636364</v>
      </c>
    </row>
    <row r="22" spans="2:12" ht="12.75">
      <c r="B22" s="4" t="s">
        <v>1</v>
      </c>
      <c r="C22">
        <v>0</v>
      </c>
      <c r="D22">
        <v>10000</v>
      </c>
      <c r="E22">
        <v>0</v>
      </c>
      <c r="F22">
        <v>0</v>
      </c>
      <c r="G22">
        <v>0</v>
      </c>
      <c r="H22">
        <v>0</v>
      </c>
      <c r="I22">
        <f aca="true" t="shared" si="0" ref="I22:I30">SUM(C22:H22)</f>
        <v>10000</v>
      </c>
      <c r="K22" s="4" t="s">
        <v>1</v>
      </c>
      <c r="L22" s="13">
        <v>0.41666666666666663</v>
      </c>
    </row>
    <row r="23" spans="2:12" ht="12.75">
      <c r="B23" s="4" t="s">
        <v>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  <c r="K23" s="4" t="s">
        <v>6</v>
      </c>
      <c r="L23" s="13">
        <v>0</v>
      </c>
    </row>
    <row r="24" spans="2:12" ht="12.75">
      <c r="B24" s="4" t="s">
        <v>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 t="shared" si="0"/>
        <v>0</v>
      </c>
      <c r="K24" s="4" t="s">
        <v>7</v>
      </c>
      <c r="L24" s="13">
        <v>0</v>
      </c>
    </row>
    <row r="25" spans="1:12" ht="12.75">
      <c r="A25" s="4" t="s">
        <v>14</v>
      </c>
      <c r="B25" s="4" t="s">
        <v>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  <c r="K25" s="4" t="s">
        <v>8</v>
      </c>
      <c r="L25" s="13">
        <v>0</v>
      </c>
    </row>
    <row r="26" spans="2:12" ht="12.75">
      <c r="B26" s="4" t="s">
        <v>2</v>
      </c>
      <c r="C26">
        <v>0</v>
      </c>
      <c r="D26">
        <v>0</v>
      </c>
      <c r="E26">
        <v>8000</v>
      </c>
      <c r="F26">
        <v>0</v>
      </c>
      <c r="G26">
        <v>0</v>
      </c>
      <c r="H26">
        <v>0</v>
      </c>
      <c r="I26">
        <f t="shared" si="0"/>
        <v>8000</v>
      </c>
      <c r="K26" s="4" t="s">
        <v>2</v>
      </c>
      <c r="L26" s="13">
        <v>0.3076923076923077</v>
      </c>
    </row>
    <row r="27" spans="2:12" ht="12.75">
      <c r="B27" s="4" t="s">
        <v>3</v>
      </c>
      <c r="C27">
        <v>0</v>
      </c>
      <c r="D27">
        <v>0</v>
      </c>
      <c r="E27">
        <v>0</v>
      </c>
      <c r="F27">
        <v>12000</v>
      </c>
      <c r="G27">
        <v>0</v>
      </c>
      <c r="H27">
        <v>0</v>
      </c>
      <c r="I27">
        <f t="shared" si="0"/>
        <v>12000</v>
      </c>
      <c r="K27" s="4" t="s">
        <v>3</v>
      </c>
      <c r="L27" s="13">
        <v>0.4285714285714286</v>
      </c>
    </row>
    <row r="28" spans="2:12" ht="12.75">
      <c r="B28" s="4" t="s">
        <v>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 t="shared" si="0"/>
        <v>0</v>
      </c>
      <c r="K28" s="4" t="s">
        <v>9</v>
      </c>
      <c r="L28" s="13">
        <v>0</v>
      </c>
    </row>
    <row r="29" spans="2:12" ht="12.75">
      <c r="B29" s="4" t="s">
        <v>4</v>
      </c>
      <c r="C29">
        <v>0</v>
      </c>
      <c r="D29">
        <v>0</v>
      </c>
      <c r="E29">
        <v>0</v>
      </c>
      <c r="F29">
        <v>0</v>
      </c>
      <c r="G29">
        <v>10000</v>
      </c>
      <c r="H29">
        <v>0</v>
      </c>
      <c r="I29">
        <f t="shared" si="0"/>
        <v>10000</v>
      </c>
      <c r="K29" s="4" t="s">
        <v>4</v>
      </c>
      <c r="L29" s="13">
        <v>0.5</v>
      </c>
    </row>
    <row r="30" spans="2:12" ht="12.75">
      <c r="B30" s="4" t="s">
        <v>5</v>
      </c>
      <c r="C30">
        <v>0</v>
      </c>
      <c r="D30">
        <v>0</v>
      </c>
      <c r="E30">
        <v>0</v>
      </c>
      <c r="F30">
        <v>0</v>
      </c>
      <c r="G30">
        <v>0</v>
      </c>
      <c r="H30">
        <v>9000</v>
      </c>
      <c r="I30">
        <f t="shared" si="0"/>
        <v>9000</v>
      </c>
      <c r="K30" s="4" t="s">
        <v>5</v>
      </c>
      <c r="L30" s="13">
        <v>0.42857142857142855</v>
      </c>
    </row>
    <row r="31" spans="3:8" ht="12.75">
      <c r="C31">
        <f>SUM(C21:C30)</f>
        <v>14000</v>
      </c>
      <c r="D31">
        <f>SUM(D21:D30)</f>
        <v>10000</v>
      </c>
      <c r="E31">
        <f>SUM(E21:E30)</f>
        <v>8000</v>
      </c>
      <c r="F31">
        <f>SUM(F21:F30)</f>
        <v>12000</v>
      </c>
      <c r="G31">
        <f>SUM(G21:G30)</f>
        <v>10000</v>
      </c>
      <c r="H31">
        <f>SUM(H21:H30)</f>
        <v>9000</v>
      </c>
    </row>
    <row r="33" ht="12.75">
      <c r="A33" s="4" t="s">
        <v>20</v>
      </c>
    </row>
    <row r="34" ht="12.75">
      <c r="B34" s="7" t="s">
        <v>24</v>
      </c>
    </row>
    <row r="35" spans="1:8" ht="12.75">
      <c r="A35" s="7"/>
      <c r="C35" s="7" t="s">
        <v>0</v>
      </c>
      <c r="D35" s="7" t="s">
        <v>1</v>
      </c>
      <c r="E35" s="7" t="s">
        <v>2</v>
      </c>
      <c r="F35" s="7" t="s">
        <v>3</v>
      </c>
      <c r="G35" s="7" t="s">
        <v>4</v>
      </c>
      <c r="H35" s="7" t="s">
        <v>5</v>
      </c>
    </row>
    <row r="36" spans="2:8" ht="12.75">
      <c r="B36" s="7" t="s">
        <v>26</v>
      </c>
      <c r="C36" s="11">
        <f>C31</f>
        <v>14000</v>
      </c>
      <c r="D36" s="11">
        <f>D31</f>
        <v>10000</v>
      </c>
      <c r="E36" s="11">
        <f>E31</f>
        <v>8000</v>
      </c>
      <c r="F36" s="11">
        <f>F31</f>
        <v>12000</v>
      </c>
      <c r="G36" s="11">
        <f>G31</f>
        <v>10000</v>
      </c>
      <c r="H36" s="11">
        <f>H31</f>
        <v>9000</v>
      </c>
    </row>
    <row r="37" ht="12.75">
      <c r="B37" s="7" t="s">
        <v>34</v>
      </c>
    </row>
    <row r="38" spans="2:8" ht="12.75">
      <c r="B38" s="7" t="s">
        <v>10</v>
      </c>
      <c r="C38" s="11">
        <f>C14</f>
        <v>14000</v>
      </c>
      <c r="D38" s="11">
        <f>D14</f>
        <v>10000</v>
      </c>
      <c r="E38" s="11">
        <f>E14</f>
        <v>8000</v>
      </c>
      <c r="F38" s="11">
        <f>F14</f>
        <v>12000</v>
      </c>
      <c r="G38" s="11">
        <f>G14</f>
        <v>10000</v>
      </c>
      <c r="H38" s="11">
        <f>H14</f>
        <v>9000</v>
      </c>
    </row>
    <row r="39" ht="12.75">
      <c r="B39" s="7"/>
    </row>
    <row r="40" ht="12.75">
      <c r="B40" s="7" t="s">
        <v>27</v>
      </c>
    </row>
    <row r="41" ht="12.75">
      <c r="B41" s="7"/>
    </row>
    <row r="42" spans="2:4" ht="12.75">
      <c r="B42" s="7" t="s">
        <v>0</v>
      </c>
      <c r="C42" s="7">
        <f>I21</f>
        <v>14000</v>
      </c>
      <c r="D42">
        <f>L21*K3</f>
        <v>14000</v>
      </c>
    </row>
    <row r="43" spans="2:4" ht="12.75">
      <c r="B43" s="7" t="s">
        <v>1</v>
      </c>
      <c r="C43" s="7">
        <f aca="true" t="shared" si="1" ref="C43:C51">I22</f>
        <v>10000</v>
      </c>
      <c r="D43">
        <f aca="true" t="shared" si="2" ref="D43:D51">L22*K4</f>
        <v>10000</v>
      </c>
    </row>
    <row r="44" spans="2:4" ht="12.75">
      <c r="B44" s="7" t="s">
        <v>6</v>
      </c>
      <c r="C44" s="7">
        <f t="shared" si="1"/>
        <v>0</v>
      </c>
      <c r="D44">
        <f t="shared" si="2"/>
        <v>0</v>
      </c>
    </row>
    <row r="45" spans="2:4" ht="12.75">
      <c r="B45" s="7" t="s">
        <v>7</v>
      </c>
      <c r="C45" s="7">
        <f t="shared" si="1"/>
        <v>0</v>
      </c>
      <c r="D45">
        <f t="shared" si="2"/>
        <v>0</v>
      </c>
    </row>
    <row r="46" spans="2:4" ht="12.75">
      <c r="B46" s="7" t="s">
        <v>8</v>
      </c>
      <c r="C46" s="7">
        <f t="shared" si="1"/>
        <v>0</v>
      </c>
      <c r="D46">
        <f t="shared" si="2"/>
        <v>0</v>
      </c>
    </row>
    <row r="47" spans="2:4" ht="12.75">
      <c r="B47" s="7" t="s">
        <v>2</v>
      </c>
      <c r="C47" s="7">
        <f t="shared" si="1"/>
        <v>8000</v>
      </c>
      <c r="D47">
        <f t="shared" si="2"/>
        <v>8000</v>
      </c>
    </row>
    <row r="48" spans="2:4" ht="12.75">
      <c r="B48" s="7" t="s">
        <v>3</v>
      </c>
      <c r="C48" s="7">
        <f t="shared" si="1"/>
        <v>12000</v>
      </c>
      <c r="D48">
        <f t="shared" si="2"/>
        <v>12000</v>
      </c>
    </row>
    <row r="49" spans="2:4" ht="12.75">
      <c r="B49" s="7" t="s">
        <v>9</v>
      </c>
      <c r="C49" s="7">
        <f t="shared" si="1"/>
        <v>0</v>
      </c>
      <c r="D49">
        <f t="shared" si="2"/>
        <v>0</v>
      </c>
    </row>
    <row r="50" spans="2:4" ht="12.75">
      <c r="B50" s="7" t="s">
        <v>4</v>
      </c>
      <c r="C50" s="7">
        <f t="shared" si="1"/>
        <v>10000</v>
      </c>
      <c r="D50">
        <f t="shared" si="2"/>
        <v>10000</v>
      </c>
    </row>
    <row r="51" spans="2:4" ht="12.75">
      <c r="B51" s="7" t="s">
        <v>5</v>
      </c>
      <c r="C51" s="7">
        <f t="shared" si="1"/>
        <v>9000</v>
      </c>
      <c r="D51">
        <f t="shared" si="2"/>
        <v>9000</v>
      </c>
    </row>
    <row r="53" ht="12.75">
      <c r="A53" s="4" t="s">
        <v>28</v>
      </c>
    </row>
    <row r="55" ht="12.75">
      <c r="D55" s="7" t="s">
        <v>29</v>
      </c>
    </row>
    <row r="56" spans="3:8" ht="12.75">
      <c r="C56" s="7" t="s">
        <v>0</v>
      </c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</row>
    <row r="57" spans="2:8" ht="12.75">
      <c r="B57" s="7" t="s">
        <v>0</v>
      </c>
      <c r="C57" s="11">
        <f>C21/D17</f>
        <v>15217.391304347826</v>
      </c>
      <c r="D57" s="11">
        <f>D21/D17</f>
        <v>0</v>
      </c>
      <c r="E57" s="11">
        <f>E21/D17</f>
        <v>0</v>
      </c>
      <c r="F57" s="11">
        <f>F21/D17</f>
        <v>0</v>
      </c>
      <c r="G57" s="11">
        <f>G21/D17</f>
        <v>0</v>
      </c>
      <c r="H57" s="11">
        <f>H21/D17</f>
        <v>0</v>
      </c>
    </row>
    <row r="58" spans="2:8" ht="12.75">
      <c r="B58" s="7" t="s">
        <v>1</v>
      </c>
      <c r="C58" s="11">
        <f>C22/D17</f>
        <v>0</v>
      </c>
      <c r="D58" s="11">
        <f>D22/D17</f>
        <v>10869.565217391304</v>
      </c>
      <c r="E58" s="11">
        <f>E22/D17</f>
        <v>0</v>
      </c>
      <c r="F58" s="11">
        <f>F22/D17</f>
        <v>0</v>
      </c>
      <c r="G58" s="11">
        <f>G22/D17</f>
        <v>0</v>
      </c>
      <c r="H58" s="11">
        <f>H22/D17</f>
        <v>0</v>
      </c>
    </row>
    <row r="59" spans="2:8" ht="12.75">
      <c r="B59" s="7" t="s">
        <v>6</v>
      </c>
      <c r="C59" s="11">
        <f>C23/D17</f>
        <v>0</v>
      </c>
      <c r="D59" s="11">
        <f>D23/D17</f>
        <v>0</v>
      </c>
      <c r="E59" s="11">
        <f>E23/D17</f>
        <v>0</v>
      </c>
      <c r="F59" s="11">
        <f>F23/D17</f>
        <v>0</v>
      </c>
      <c r="G59" s="11">
        <f>G23/D17</f>
        <v>0</v>
      </c>
      <c r="H59" s="11">
        <f>H23/D17</f>
        <v>0</v>
      </c>
    </row>
    <row r="60" spans="2:8" ht="12.75">
      <c r="B60" s="7" t="s">
        <v>7</v>
      </c>
      <c r="C60" s="11">
        <f>C24/D17</f>
        <v>0</v>
      </c>
      <c r="D60" s="11">
        <f>D24/D17</f>
        <v>0</v>
      </c>
      <c r="E60" s="11">
        <f>E24/D17</f>
        <v>0</v>
      </c>
      <c r="F60" s="11">
        <f>F24/D17</f>
        <v>0</v>
      </c>
      <c r="G60" s="11">
        <f>G24/D17</f>
        <v>0</v>
      </c>
      <c r="H60" s="11">
        <f>H24/D17</f>
        <v>0</v>
      </c>
    </row>
    <row r="61" spans="2:8" ht="12.75">
      <c r="B61" s="7" t="s">
        <v>8</v>
      </c>
      <c r="C61" s="11">
        <f>C25/D17</f>
        <v>0</v>
      </c>
      <c r="D61" s="11">
        <f>D25/D17</f>
        <v>0</v>
      </c>
      <c r="E61" s="11">
        <f>E25/D17</f>
        <v>0</v>
      </c>
      <c r="F61" s="11">
        <f>F25/D17</f>
        <v>0</v>
      </c>
      <c r="G61" s="11">
        <f>G25/D17</f>
        <v>0</v>
      </c>
      <c r="H61" s="11">
        <f>H25/D17</f>
        <v>0</v>
      </c>
    </row>
    <row r="62" spans="2:8" ht="12.75">
      <c r="B62" s="7" t="s">
        <v>2</v>
      </c>
      <c r="C62" s="11">
        <f>C26/D17</f>
        <v>0</v>
      </c>
      <c r="D62" s="11">
        <f>D26/D17</f>
        <v>0</v>
      </c>
      <c r="E62" s="11">
        <f>E26/D17</f>
        <v>8695.652173913044</v>
      </c>
      <c r="F62" s="11">
        <f>F26/D17</f>
        <v>0</v>
      </c>
      <c r="G62" s="11">
        <f>G26/D17</f>
        <v>0</v>
      </c>
      <c r="H62" s="11">
        <f>H26/D17</f>
        <v>0</v>
      </c>
    </row>
    <row r="63" spans="2:8" ht="12.75">
      <c r="B63" s="7" t="s">
        <v>3</v>
      </c>
      <c r="C63" s="11">
        <f>C27/D17</f>
        <v>0</v>
      </c>
      <c r="D63" s="11">
        <f>D27/D17</f>
        <v>0</v>
      </c>
      <c r="E63" s="11">
        <f>E27/D17</f>
        <v>0</v>
      </c>
      <c r="F63" s="11">
        <f>F27/D17</f>
        <v>13043.478260869564</v>
      </c>
      <c r="G63" s="11">
        <f>G27/D17</f>
        <v>0</v>
      </c>
      <c r="H63" s="11">
        <f>H27/D17</f>
        <v>0</v>
      </c>
    </row>
    <row r="64" spans="2:8" ht="12.75">
      <c r="B64" s="7" t="s">
        <v>9</v>
      </c>
      <c r="C64" s="11">
        <f>C28/D17</f>
        <v>0</v>
      </c>
      <c r="D64" s="11">
        <f>D28/D17</f>
        <v>0</v>
      </c>
      <c r="E64" s="11">
        <f>E28/D17</f>
        <v>0</v>
      </c>
      <c r="F64" s="11">
        <f>F28/D17</f>
        <v>0</v>
      </c>
      <c r="G64" s="11">
        <f>G28/D17</f>
        <v>0</v>
      </c>
      <c r="H64" s="11">
        <f>H28/D17</f>
        <v>0</v>
      </c>
    </row>
    <row r="65" spans="2:8" ht="12.75">
      <c r="B65" s="7" t="s">
        <v>4</v>
      </c>
      <c r="C65" s="11">
        <f>C29/D17</f>
        <v>0</v>
      </c>
      <c r="D65" s="11">
        <f>D29/D17</f>
        <v>0</v>
      </c>
      <c r="E65" s="11">
        <f>E29/D17</f>
        <v>0</v>
      </c>
      <c r="F65" s="11">
        <f>F29/D17</f>
        <v>0</v>
      </c>
      <c r="G65" s="11">
        <f>G29/D17</f>
        <v>10869.565217391304</v>
      </c>
      <c r="H65" s="11">
        <f>H29/D17</f>
        <v>0</v>
      </c>
    </row>
    <row r="66" spans="2:8" ht="12.75">
      <c r="B66" s="7" t="s">
        <v>5</v>
      </c>
      <c r="C66" s="11">
        <f>C30/D17</f>
        <v>0</v>
      </c>
      <c r="D66" s="11">
        <f>D30/D17</f>
        <v>0</v>
      </c>
      <c r="E66" s="11">
        <f>E30/D17</f>
        <v>0</v>
      </c>
      <c r="F66" s="11">
        <f>F30/D17</f>
        <v>0</v>
      </c>
      <c r="G66" s="11">
        <f>G30/D17</f>
        <v>0</v>
      </c>
      <c r="H66" s="11">
        <f>H30/D17</f>
        <v>9782.608695652174</v>
      </c>
    </row>
    <row r="68" ht="12.75">
      <c r="A68" s="4" t="s">
        <v>30</v>
      </c>
    </row>
    <row r="69" spans="2:4" ht="12.75">
      <c r="B69" s="7" t="s">
        <v>31</v>
      </c>
      <c r="D69" s="9">
        <f>SUMPRODUCT(I21:I30,L3:L12)</f>
        <v>29490</v>
      </c>
    </row>
    <row r="70" spans="2:4" ht="12.75">
      <c r="B70" s="7" t="s">
        <v>32</v>
      </c>
      <c r="D70" s="9">
        <f>SUMPRODUCT(L21:L30,J3:J12)</f>
        <v>225082.60073260072</v>
      </c>
    </row>
    <row r="71" spans="2:4" ht="12.75">
      <c r="B71" s="7" t="s">
        <v>33</v>
      </c>
      <c r="D71" s="14">
        <f>2*D17*SUMPRODUCT(C3:H12,C57:H66)</f>
        <v>0</v>
      </c>
    </row>
    <row r="72" spans="2:4" ht="12.75">
      <c r="B72" s="7" t="s">
        <v>21</v>
      </c>
      <c r="D72" s="9">
        <f>SUM(D69:D71)</f>
        <v>254572.60073260072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Ghaith Rabadi</dc:creator>
  <cp:keywords/>
  <dc:description/>
  <cp:lastModifiedBy>Keith</cp:lastModifiedBy>
  <dcterms:created xsi:type="dcterms:W3CDTF">2005-03-16T00:36:08Z</dcterms:created>
  <dcterms:modified xsi:type="dcterms:W3CDTF">2014-02-03T06:59:46Z</dcterms:modified>
  <cp:category/>
  <cp:version/>
  <cp:contentType/>
  <cp:contentStatus/>
</cp:coreProperties>
</file>