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760" tabRatio="500" activeTab="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4" l="1"/>
  <c r="B10" i="4"/>
  <c r="B11" i="4"/>
  <c r="B8" i="4"/>
  <c r="A11" i="4"/>
  <c r="A9" i="4"/>
  <c r="B10" i="5"/>
  <c r="B11" i="5"/>
  <c r="B12" i="5"/>
  <c r="B9" i="5"/>
  <c r="A12" i="5"/>
  <c r="A11" i="5"/>
  <c r="A10" i="5"/>
  <c r="A9" i="5"/>
  <c r="A6" i="5"/>
  <c r="A5" i="5"/>
  <c r="A4" i="5"/>
  <c r="A3" i="5"/>
  <c r="A5" i="4"/>
  <c r="A3" i="4"/>
  <c r="B10" i="3"/>
  <c r="B11" i="3"/>
  <c r="B12" i="3"/>
  <c r="B9" i="3"/>
  <c r="A12" i="3"/>
  <c r="A11" i="3"/>
  <c r="A10" i="3"/>
  <c r="A9" i="3"/>
  <c r="A5" i="3"/>
  <c r="A4" i="3"/>
  <c r="A3" i="3"/>
  <c r="A2" i="3"/>
  <c r="B10" i="2"/>
  <c r="B11" i="2"/>
  <c r="B12" i="2"/>
  <c r="B9" i="2"/>
  <c r="A12" i="2"/>
  <c r="A11" i="2"/>
  <c r="A10" i="2"/>
  <c r="A9" i="2"/>
  <c r="A6" i="2"/>
  <c r="A5" i="2"/>
  <c r="A4" i="2"/>
  <c r="A3" i="2"/>
  <c r="J7" i="1"/>
  <c r="J8" i="1"/>
  <c r="J9" i="1"/>
  <c r="J10" i="1"/>
  <c r="J11" i="1"/>
  <c r="J12" i="1"/>
  <c r="J13" i="1"/>
  <c r="J6" i="1"/>
  <c r="E7" i="1"/>
  <c r="E8" i="1"/>
  <c r="E9" i="1"/>
  <c r="E10" i="1"/>
  <c r="E11" i="1"/>
  <c r="E12" i="1"/>
  <c r="E13" i="1"/>
  <c r="E6" i="1"/>
  <c r="G6" i="1"/>
  <c r="G7" i="1"/>
  <c r="G8" i="1"/>
  <c r="G9" i="1"/>
  <c r="G10" i="1"/>
  <c r="G11" i="1"/>
  <c r="G12" i="1"/>
  <c r="G13" i="1"/>
  <c r="B6" i="1"/>
  <c r="B7" i="1"/>
  <c r="B8" i="1"/>
  <c r="B9" i="1"/>
  <c r="B10" i="1"/>
  <c r="B11" i="1"/>
  <c r="B12" i="1"/>
  <c r="B13" i="1"/>
</calcChain>
</file>

<file path=xl/sharedStrings.xml><?xml version="1.0" encoding="utf-8"?>
<sst xmlns="http://schemas.openxmlformats.org/spreadsheetml/2006/main" count="27" uniqueCount="13">
  <si>
    <t>Q SOLUTIONS</t>
  </si>
  <si>
    <t>A SOLUTIONS</t>
  </si>
  <si>
    <t>Max Wavelength (nm)</t>
  </si>
  <si>
    <t>Intensity (a.u.)</t>
  </si>
  <si>
    <t>Concentration</t>
  </si>
  <si>
    <t>NaCl</t>
  </si>
  <si>
    <t>KBr</t>
  </si>
  <si>
    <t>NONE</t>
  </si>
  <si>
    <t>Fo/F</t>
  </si>
  <si>
    <t>[C]</t>
  </si>
  <si>
    <t>F</t>
  </si>
  <si>
    <t>C</t>
  </si>
  <si>
    <t>Values are not making sense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</si>
</sst>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Q-NaCl</c:v>
          </c:tx>
          <c:spPr>
            <a:ln w="47625">
              <a:noFill/>
            </a:ln>
          </c:spPr>
          <c:xVal>
            <c:numRef>
              <c:f>Sheet1!$B$6:$B$9</c:f>
              <c:numCache>
                <c:formatCode>General</c:formatCode>
                <c:ptCount val="4"/>
                <c:pt idx="0">
                  <c:v>3.6000000000000002E-4</c:v>
                </c:pt>
                <c:pt idx="1">
                  <c:v>7.2000000000000005E-4</c:v>
                </c:pt>
                <c:pt idx="2">
                  <c:v>1.4399999999999999E-3</c:v>
                </c:pt>
                <c:pt idx="3">
                  <c:v>2.16E-3</c:v>
                </c:pt>
              </c:numCache>
            </c:numRef>
          </c:xVal>
          <c:yVal>
            <c:numRef>
              <c:f>Sheet1!$D$6:$D$9</c:f>
              <c:numCache>
                <c:formatCode>General</c:formatCode>
                <c:ptCount val="4"/>
                <c:pt idx="0">
                  <c:v>290.24</c:v>
                </c:pt>
                <c:pt idx="1">
                  <c:v>286.52999999999997</c:v>
                </c:pt>
                <c:pt idx="2">
                  <c:v>268.375</c:v>
                </c:pt>
                <c:pt idx="3">
                  <c:v>252.398</c:v>
                </c:pt>
              </c:numCache>
            </c:numRef>
          </c:yVal>
          <c:smooth val="0"/>
        </c:ser>
        <c:ser>
          <c:idx val="1"/>
          <c:order val="1"/>
          <c:tx>
            <c:v>Q-KBr</c:v>
          </c:tx>
          <c:spPr>
            <a:ln w="47625">
              <a:noFill/>
            </a:ln>
          </c:spPr>
          <c:xVal>
            <c:numRef>
              <c:f>Sheet1!$B$10:$B$13</c:f>
              <c:numCache>
                <c:formatCode>General</c:formatCode>
                <c:ptCount val="4"/>
                <c:pt idx="0">
                  <c:v>3.6000000000000002E-4</c:v>
                </c:pt>
                <c:pt idx="1">
                  <c:v>7.2000000000000005E-4</c:v>
                </c:pt>
                <c:pt idx="2">
                  <c:v>1.4399999999999999E-3</c:v>
                </c:pt>
                <c:pt idx="3">
                  <c:v>2.16E-3</c:v>
                </c:pt>
              </c:numCache>
            </c:numRef>
          </c:xVal>
          <c:yVal>
            <c:numRef>
              <c:f>Sheet1!$D$10:$D$13</c:f>
              <c:numCache>
                <c:formatCode>General</c:formatCode>
                <c:ptCount val="4"/>
                <c:pt idx="0">
                  <c:v>291.06099999999998</c:v>
                </c:pt>
                <c:pt idx="1">
                  <c:v>279.34199999999998</c:v>
                </c:pt>
                <c:pt idx="2">
                  <c:v>271.428</c:v>
                </c:pt>
                <c:pt idx="3">
                  <c:v>242.47</c:v>
                </c:pt>
              </c:numCache>
            </c:numRef>
          </c:yVal>
          <c:smooth val="0"/>
        </c:ser>
        <c:ser>
          <c:idx val="2"/>
          <c:order val="2"/>
          <c:tx>
            <c:v>A-NaCl</c:v>
          </c:tx>
          <c:spPr>
            <a:ln w="47625">
              <a:noFill/>
            </a:ln>
          </c:spPr>
          <c:xVal>
            <c:numRef>
              <c:f>Sheet1!$G$6:$G$9</c:f>
              <c:numCache>
                <c:formatCode>General</c:formatCode>
                <c:ptCount val="4"/>
                <c:pt idx="0">
                  <c:v>3.6000000000000002E-4</c:v>
                </c:pt>
                <c:pt idx="1">
                  <c:v>7.2000000000000005E-4</c:v>
                </c:pt>
                <c:pt idx="2">
                  <c:v>1.4399999999999999E-3</c:v>
                </c:pt>
                <c:pt idx="3">
                  <c:v>2.16E-3</c:v>
                </c:pt>
              </c:numCache>
            </c:numRef>
          </c:xVal>
          <c:yVal>
            <c:numRef>
              <c:f>Sheet1!$I$6:$I$9</c:f>
              <c:numCache>
                <c:formatCode>General</c:formatCode>
                <c:ptCount val="4"/>
                <c:pt idx="0">
                  <c:v>271.23</c:v>
                </c:pt>
                <c:pt idx="1">
                  <c:v>275.23500000000001</c:v>
                </c:pt>
                <c:pt idx="2">
                  <c:v>276.02699999999999</c:v>
                </c:pt>
                <c:pt idx="3">
                  <c:v>272.125</c:v>
                </c:pt>
              </c:numCache>
            </c:numRef>
          </c:yVal>
          <c:smooth val="0"/>
        </c:ser>
        <c:ser>
          <c:idx val="3"/>
          <c:order val="3"/>
          <c:tx>
            <c:v>A-KBr</c:v>
          </c:tx>
          <c:spPr>
            <a:ln w="47625">
              <a:noFill/>
            </a:ln>
          </c:spPr>
          <c:xVal>
            <c:numRef>
              <c:f>Sheet1!$G$10:$G$13</c:f>
              <c:numCache>
                <c:formatCode>General</c:formatCode>
                <c:ptCount val="4"/>
                <c:pt idx="0">
                  <c:v>3.6000000000000002E-4</c:v>
                </c:pt>
                <c:pt idx="1">
                  <c:v>7.2000000000000005E-4</c:v>
                </c:pt>
                <c:pt idx="2">
                  <c:v>1.4399999999999999E-3</c:v>
                </c:pt>
                <c:pt idx="3">
                  <c:v>2.16E-3</c:v>
                </c:pt>
              </c:numCache>
            </c:numRef>
          </c:xVal>
          <c:yVal>
            <c:numRef>
              <c:f>Sheet1!$I$10:$I$13</c:f>
              <c:numCache>
                <c:formatCode>General</c:formatCode>
                <c:ptCount val="4"/>
                <c:pt idx="0">
                  <c:v>261.88900000000001</c:v>
                </c:pt>
                <c:pt idx="1">
                  <c:v>236.971</c:v>
                </c:pt>
                <c:pt idx="2">
                  <c:v>199.66800000000001</c:v>
                </c:pt>
                <c:pt idx="3">
                  <c:v>171.07599999999999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59296"/>
        <c:axId val="53560832"/>
      </c:scatterChart>
      <c:valAx>
        <c:axId val="5355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560832"/>
        <c:crosses val="autoZero"/>
        <c:crossBetween val="midCat"/>
      </c:valAx>
      <c:valAx>
        <c:axId val="53560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35592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000000000000011" r="0.75000000000000011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Fo/F vs C for A soln KBr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Sheet5!$A$9:$A$12</c:f>
              <c:numCache>
                <c:formatCode>General</c:formatCode>
                <c:ptCount val="4"/>
                <c:pt idx="0">
                  <c:v>3.6000000000000002E-4</c:v>
                </c:pt>
                <c:pt idx="1">
                  <c:v>7.2000000000000005E-4</c:v>
                </c:pt>
                <c:pt idx="2">
                  <c:v>1.4399999999999999E-3</c:v>
                </c:pt>
                <c:pt idx="3">
                  <c:v>2.16E-3</c:v>
                </c:pt>
              </c:numCache>
            </c:numRef>
          </c:xVal>
          <c:yVal>
            <c:numRef>
              <c:f>Sheet5!$B$9:$B$12</c:f>
              <c:numCache>
                <c:formatCode>General</c:formatCode>
                <c:ptCount val="4"/>
                <c:pt idx="0">
                  <c:v>1.0533088445868288</c:v>
                </c:pt>
                <c:pt idx="1">
                  <c:v>1.1640664891484613</c:v>
                </c:pt>
                <c:pt idx="2">
                  <c:v>1.3815433619808883</c:v>
                </c:pt>
                <c:pt idx="3">
                  <c:v>1.6124412541794293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026496"/>
        <c:axId val="84028032"/>
      </c:scatterChart>
      <c:valAx>
        <c:axId val="84026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 Quencher (mL)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4028032"/>
        <c:crosses val="autoZero"/>
        <c:crossBetween val="midCat"/>
      </c:valAx>
      <c:valAx>
        <c:axId val="84028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Fluorescence Intensity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40264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Q-NaCl</c:v>
          </c:tx>
          <c:spPr>
            <a:ln w="4762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29322572178477707"/>
                  <c:y val="5.6515748031495991E-2"/>
                </c:manualLayout>
              </c:layout>
              <c:numFmt formatCode="General" sourceLinked="0"/>
            </c:trendlineLbl>
          </c:trendline>
          <c:xVal>
            <c:numRef>
              <c:f>Sheet1!$B$6:$B$9</c:f>
              <c:numCache>
                <c:formatCode>General</c:formatCode>
                <c:ptCount val="4"/>
                <c:pt idx="0">
                  <c:v>3.6000000000000002E-4</c:v>
                </c:pt>
                <c:pt idx="1">
                  <c:v>7.2000000000000005E-4</c:v>
                </c:pt>
                <c:pt idx="2">
                  <c:v>1.4399999999999999E-3</c:v>
                </c:pt>
                <c:pt idx="3">
                  <c:v>2.16E-3</c:v>
                </c:pt>
              </c:numCache>
            </c:numRef>
          </c:xVal>
          <c:yVal>
            <c:numRef>
              <c:f>Sheet1!$E$6:$E$9</c:f>
              <c:numCache>
                <c:formatCode>General</c:formatCode>
                <c:ptCount val="4"/>
                <c:pt idx="0">
                  <c:v>0.99312293274531427</c:v>
                </c:pt>
                <c:pt idx="1">
                  <c:v>1.0059819216137929</c:v>
                </c:pt>
                <c:pt idx="2">
                  <c:v>1.074034466697718</c:v>
                </c:pt>
                <c:pt idx="3">
                  <c:v>1.1420217275889668</c:v>
                </c:pt>
              </c:numCache>
            </c:numRef>
          </c:yVal>
          <c:smooth val="0"/>
        </c:ser>
        <c:ser>
          <c:idx val="1"/>
          <c:order val="1"/>
          <c:tx>
            <c:v>Q-KBr</c:v>
          </c:tx>
          <c:spPr>
            <a:ln w="4762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17655905511810999"/>
                  <c:y val="-7.2440944881889804E-2"/>
                </c:manualLayout>
              </c:layout>
              <c:numFmt formatCode="General" sourceLinked="0"/>
            </c:trendlineLbl>
          </c:trendline>
          <c:xVal>
            <c:numRef>
              <c:f>Sheet1!$B$10:$B$13</c:f>
              <c:numCache>
                <c:formatCode>General</c:formatCode>
                <c:ptCount val="4"/>
                <c:pt idx="0">
                  <c:v>3.6000000000000002E-4</c:v>
                </c:pt>
                <c:pt idx="1">
                  <c:v>7.2000000000000005E-4</c:v>
                </c:pt>
                <c:pt idx="2">
                  <c:v>1.4399999999999999E-3</c:v>
                </c:pt>
                <c:pt idx="3">
                  <c:v>2.16E-3</c:v>
                </c:pt>
              </c:numCache>
            </c:numRef>
          </c:xVal>
          <c:yVal>
            <c:numRef>
              <c:f>Sheet1!$E$10:$E$13</c:f>
              <c:numCache>
                <c:formatCode>General</c:formatCode>
                <c:ptCount val="4"/>
                <c:pt idx="0">
                  <c:v>0.99032161643092009</c:v>
                </c:pt>
                <c:pt idx="1">
                  <c:v>1.0318677463467723</c:v>
                </c:pt>
                <c:pt idx="2">
                  <c:v>1.0619538146396099</c:v>
                </c:pt>
                <c:pt idx="3">
                  <c:v>1.1887821173753454</c:v>
                </c:pt>
              </c:numCache>
            </c:numRef>
          </c:yVal>
          <c:smooth val="0"/>
        </c:ser>
        <c:ser>
          <c:idx val="2"/>
          <c:order val="2"/>
          <c:tx>
            <c:v>A-NaCl</c:v>
          </c:tx>
          <c:spPr>
            <a:ln w="4762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4.9104111986001717E-2"/>
                  <c:y val="0.14194043452901706"/>
                </c:manualLayout>
              </c:layout>
              <c:numFmt formatCode="General" sourceLinked="0"/>
            </c:trendlineLbl>
          </c:trendline>
          <c:xVal>
            <c:numRef>
              <c:f>Sheet1!$G$6:$G$9</c:f>
              <c:numCache>
                <c:formatCode>General</c:formatCode>
                <c:ptCount val="4"/>
                <c:pt idx="0">
                  <c:v>3.6000000000000002E-4</c:v>
                </c:pt>
                <c:pt idx="1">
                  <c:v>7.2000000000000005E-4</c:v>
                </c:pt>
                <c:pt idx="2">
                  <c:v>1.4399999999999999E-3</c:v>
                </c:pt>
                <c:pt idx="3">
                  <c:v>2.16E-3</c:v>
                </c:pt>
              </c:numCache>
            </c:numRef>
          </c:xVal>
          <c:yVal>
            <c:numRef>
              <c:f>Sheet1!$J$6:$J$9</c:f>
              <c:numCache>
                <c:formatCode>General</c:formatCode>
                <c:ptCount val="4"/>
                <c:pt idx="0">
                  <c:v>0.99035136231242848</c:v>
                </c:pt>
                <c:pt idx="1">
                  <c:v>0.97594055988518902</c:v>
                </c:pt>
                <c:pt idx="2">
                  <c:v>0.97314030873791335</c:v>
                </c:pt>
                <c:pt idx="3">
                  <c:v>0.98709416628387692</c:v>
                </c:pt>
              </c:numCache>
            </c:numRef>
          </c:yVal>
          <c:smooth val="0"/>
        </c:ser>
        <c:ser>
          <c:idx val="3"/>
          <c:order val="3"/>
          <c:tx>
            <c:v>A-KBr</c:v>
          </c:tx>
          <c:spPr>
            <a:ln w="4762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5.3996500437445319E-2"/>
                  <c:y val="-4.3794838145231815E-2"/>
                </c:manualLayout>
              </c:layout>
              <c:numFmt formatCode="General" sourceLinked="0"/>
            </c:trendlineLbl>
          </c:trendline>
          <c:xVal>
            <c:numRef>
              <c:f>Sheet1!$G$10:$G$13</c:f>
              <c:numCache>
                <c:formatCode>General</c:formatCode>
                <c:ptCount val="4"/>
                <c:pt idx="0">
                  <c:v>3.6000000000000002E-4</c:v>
                </c:pt>
                <c:pt idx="1">
                  <c:v>7.2000000000000005E-4</c:v>
                </c:pt>
                <c:pt idx="2">
                  <c:v>1.4399999999999999E-3</c:v>
                </c:pt>
                <c:pt idx="3">
                  <c:v>2.16E-3</c:v>
                </c:pt>
              </c:numCache>
            </c:numRef>
          </c:xVal>
          <c:yVal>
            <c:numRef>
              <c:f>Sheet1!$J$10:$J$13</c:f>
              <c:numCache>
                <c:formatCode>General</c:formatCode>
                <c:ptCount val="4"/>
                <c:pt idx="0">
                  <c:v>1.0256749997136192</c:v>
                </c:pt>
                <c:pt idx="1">
                  <c:v>1.1335268872562465</c:v>
                </c:pt>
                <c:pt idx="2">
                  <c:v>1.3452981950037062</c:v>
                </c:pt>
                <c:pt idx="3">
                  <c:v>1.5701384180130469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600640"/>
        <c:axId val="53602176"/>
      </c:scatterChart>
      <c:valAx>
        <c:axId val="5360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602176"/>
        <c:crosses val="autoZero"/>
        <c:crossBetween val="midCat"/>
      </c:valAx>
      <c:valAx>
        <c:axId val="53602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3600640"/>
        <c:crosses val="autoZero"/>
        <c:crossBetween val="midCat"/>
      </c:valAx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85098184601924709"/>
          <c:y val="0.58719524642753007"/>
          <c:w val="0.132351487314086"/>
          <c:h val="0.37190580344123608"/>
        </c:manualLayout>
      </c:layout>
      <c:overlay val="0"/>
    </c:legend>
    <c:plotVisOnly val="1"/>
    <c:dispBlanksAs val="gap"/>
    <c:showDLblsOverMax val="0"/>
  </c:chart>
  <c:printSettings>
    <c:headerFooter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[C] vs F for Q soln NaCl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Sheet2!$A$3:$A$6</c:f>
              <c:numCache>
                <c:formatCode>General</c:formatCode>
                <c:ptCount val="4"/>
                <c:pt idx="0">
                  <c:v>3.6000000000000002E-4</c:v>
                </c:pt>
                <c:pt idx="1">
                  <c:v>7.2000000000000005E-4</c:v>
                </c:pt>
                <c:pt idx="2">
                  <c:v>1.4399999999999999E-3</c:v>
                </c:pt>
                <c:pt idx="3">
                  <c:v>2.16E-3</c:v>
                </c:pt>
              </c:numCache>
            </c:numRef>
          </c:xVal>
          <c:yVal>
            <c:numRef>
              <c:f>Sheet2!$B$3:$B$6</c:f>
              <c:numCache>
                <c:formatCode>General</c:formatCode>
                <c:ptCount val="4"/>
                <c:pt idx="0">
                  <c:v>290.24</c:v>
                </c:pt>
                <c:pt idx="1">
                  <c:v>286.52999999999997</c:v>
                </c:pt>
                <c:pt idx="2">
                  <c:v>268.375</c:v>
                </c:pt>
                <c:pt idx="3">
                  <c:v>252.398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35520"/>
        <c:axId val="54237056"/>
      </c:scatterChart>
      <c:valAx>
        <c:axId val="54235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 Quencher (mL</a:t>
                </a:r>
              </a:p>
            </c:rich>
          </c:tx>
          <c:layout>
            <c:manualLayout>
              <c:xMode val="edge"/>
              <c:yMode val="edge"/>
              <c:x val="0.33340048118985127"/>
              <c:y val="0.906458151064450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4237056"/>
        <c:crosses val="autoZero"/>
        <c:crossBetween val="midCat"/>
      </c:valAx>
      <c:valAx>
        <c:axId val="54237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Fluorescence Intensity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2612288568095654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42355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Fo/F vs [C] for Q soln NaCl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Sheet2!$A$9:$A$12</c:f>
              <c:numCache>
                <c:formatCode>General</c:formatCode>
                <c:ptCount val="4"/>
                <c:pt idx="0">
                  <c:v>3.6000000000000002E-4</c:v>
                </c:pt>
                <c:pt idx="1">
                  <c:v>7.2000000000000005E-4</c:v>
                </c:pt>
                <c:pt idx="2">
                  <c:v>1.4399999999999999E-3</c:v>
                </c:pt>
                <c:pt idx="3">
                  <c:v>2.16E-3</c:v>
                </c:pt>
              </c:numCache>
            </c:numRef>
          </c:xVal>
          <c:yVal>
            <c:numRef>
              <c:f>Sheet2!$B$9:$B$12</c:f>
              <c:numCache>
                <c:formatCode>General</c:formatCode>
                <c:ptCount val="4"/>
                <c:pt idx="0">
                  <c:v>1.0333172546857774</c:v>
                </c:pt>
                <c:pt idx="1">
                  <c:v>1.0466966809758143</c:v>
                </c:pt>
                <c:pt idx="2">
                  <c:v>1.1175034932463903</c:v>
                </c:pt>
                <c:pt idx="3">
                  <c:v>1.1882423790996761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62400"/>
        <c:axId val="54673792"/>
      </c:scatterChart>
      <c:valAx>
        <c:axId val="54262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 Quencher (mL)
</a:t>
                </a:r>
              </a:p>
            </c:rich>
          </c:tx>
          <c:layout>
            <c:manualLayout>
              <c:xMode val="edge"/>
              <c:yMode val="edge"/>
              <c:x val="0.33813648293963255"/>
              <c:y val="0.8638425925925925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4673792"/>
        <c:crosses val="autoZero"/>
        <c:crossBetween val="midCat"/>
      </c:valAx>
      <c:valAx>
        <c:axId val="54673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Fluorescence Intensity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42624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 vs C for Q soln KBr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5178871391076116"/>
                  <c:y val="-7.2969889180519096E-2"/>
                </c:manualLayout>
              </c:layout>
              <c:numFmt formatCode="General" sourceLinked="0"/>
            </c:trendlineLbl>
          </c:trendline>
          <c:xVal>
            <c:numRef>
              <c:f>Sheet3!$A$2:$A$5</c:f>
              <c:numCache>
                <c:formatCode>General</c:formatCode>
                <c:ptCount val="4"/>
                <c:pt idx="0">
                  <c:v>3.6000000000000002E-4</c:v>
                </c:pt>
                <c:pt idx="1">
                  <c:v>7.2000000000000005E-4</c:v>
                </c:pt>
                <c:pt idx="2">
                  <c:v>1.4399999999999999E-3</c:v>
                </c:pt>
                <c:pt idx="3">
                  <c:v>2.16E-3</c:v>
                </c:pt>
              </c:numCache>
            </c:numRef>
          </c:xVal>
          <c:yVal>
            <c:numRef>
              <c:f>Sheet3!$B$2:$B$5</c:f>
              <c:numCache>
                <c:formatCode>General</c:formatCode>
                <c:ptCount val="4"/>
                <c:pt idx="0">
                  <c:v>291.06099999999998</c:v>
                </c:pt>
                <c:pt idx="1">
                  <c:v>279.34199999999998</c:v>
                </c:pt>
                <c:pt idx="2">
                  <c:v>271.428</c:v>
                </c:pt>
                <c:pt idx="3">
                  <c:v>242.47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744576"/>
        <c:axId val="54746112"/>
      </c:scatterChart>
      <c:valAx>
        <c:axId val="54744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 Quencher (mL)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4746112"/>
        <c:crosses val="autoZero"/>
        <c:crossBetween val="midCat"/>
      </c:valAx>
      <c:valAx>
        <c:axId val="54746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Fluorescence Intensity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47445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Fo/F vs C for Q soln KBr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Sheet3!$A$9:$A$12</c:f>
              <c:numCache>
                <c:formatCode>General</c:formatCode>
                <c:ptCount val="4"/>
                <c:pt idx="0">
                  <c:v>3.6000000000000002E-4</c:v>
                </c:pt>
                <c:pt idx="1">
                  <c:v>7.2000000000000005E-4</c:v>
                </c:pt>
                <c:pt idx="2">
                  <c:v>1.4399999999999999E-3</c:v>
                </c:pt>
                <c:pt idx="3">
                  <c:v>2.16E-3</c:v>
                </c:pt>
              </c:numCache>
            </c:numRef>
          </c:xVal>
          <c:yVal>
            <c:numRef>
              <c:f>Sheet3!$B$9:$B$12</c:f>
              <c:numCache>
                <c:formatCode>General</c:formatCode>
                <c:ptCount val="4"/>
                <c:pt idx="0">
                  <c:v>1.0325326993310679</c:v>
                </c:pt>
                <c:pt idx="1">
                  <c:v>1.0758496753084033</c:v>
                </c:pt>
                <c:pt idx="2">
                  <c:v>1.1072181204592009</c:v>
                </c:pt>
                <c:pt idx="3">
                  <c:v>1.2394523033777374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775808"/>
        <c:axId val="54777344"/>
      </c:scatterChart>
      <c:valAx>
        <c:axId val="54775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 Quencher (mL)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4777344"/>
        <c:crosses val="autoZero"/>
        <c:crossBetween val="midCat"/>
      </c:valAx>
      <c:valAx>
        <c:axId val="547773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Fluorescence Intensity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47758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5031539807524061"/>
                  <c:y val="-4.7752989209682122E-2"/>
                </c:manualLayout>
              </c:layout>
              <c:numFmt formatCode="General" sourceLinked="0"/>
            </c:trendlineLbl>
          </c:trendline>
          <c:xVal>
            <c:numRef>
              <c:f>Sheet4!$A$2:$A$5</c:f>
              <c:numCache>
                <c:formatCode>General</c:formatCode>
                <c:ptCount val="4"/>
                <c:pt idx="0">
                  <c:v>3.6000000000000002E-4</c:v>
                </c:pt>
                <c:pt idx="1">
                  <c:v>7.2000000000000005E-4</c:v>
                </c:pt>
                <c:pt idx="2">
                  <c:v>1.4400000000000001E-3</c:v>
                </c:pt>
                <c:pt idx="3">
                  <c:v>2.16E-3</c:v>
                </c:pt>
              </c:numCache>
            </c:numRef>
          </c:xVal>
          <c:yVal>
            <c:numRef>
              <c:f>Sheet4!$B$2:$B$5</c:f>
              <c:numCache>
                <c:formatCode>General</c:formatCode>
                <c:ptCount val="4"/>
                <c:pt idx="0">
                  <c:v>271.23</c:v>
                </c:pt>
                <c:pt idx="1">
                  <c:v>275.23500000000001</c:v>
                </c:pt>
                <c:pt idx="2">
                  <c:v>276.02699999999999</c:v>
                </c:pt>
                <c:pt idx="3">
                  <c:v>272.125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943808"/>
        <c:axId val="65957888"/>
      </c:scatterChart>
      <c:valAx>
        <c:axId val="6594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957888"/>
        <c:crosses val="autoZero"/>
        <c:crossBetween val="midCat"/>
      </c:valAx>
      <c:valAx>
        <c:axId val="65957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9438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0039085739282589"/>
                  <c:y val="-0.14200787401574802"/>
                </c:manualLayout>
              </c:layout>
              <c:numFmt formatCode="General" sourceLinked="0"/>
            </c:trendlineLbl>
          </c:trendline>
          <c:xVal>
            <c:numRef>
              <c:f>Sheet4!$A$8:$A$11</c:f>
              <c:numCache>
                <c:formatCode>General</c:formatCode>
                <c:ptCount val="4"/>
                <c:pt idx="0">
                  <c:v>3.6000000000000002E-4</c:v>
                </c:pt>
                <c:pt idx="1">
                  <c:v>7.2000000000000005E-4</c:v>
                </c:pt>
                <c:pt idx="2">
                  <c:v>1.4400000000000001E-3</c:v>
                </c:pt>
                <c:pt idx="3">
                  <c:v>2.16E-3</c:v>
                </c:pt>
              </c:numCache>
            </c:numRef>
          </c:xVal>
          <c:yVal>
            <c:numRef>
              <c:f>Sheet4!$B$8:$B$11</c:f>
              <c:numCache>
                <c:formatCode>General</c:formatCode>
                <c:ptCount val="4"/>
                <c:pt idx="0">
                  <c:v>1.0080743280610551</c:v>
                </c:pt>
                <c:pt idx="1">
                  <c:v>0.99340563518447877</c:v>
                </c:pt>
                <c:pt idx="2">
                  <c:v>0.99055527176689251</c:v>
                </c:pt>
                <c:pt idx="3">
                  <c:v>1.0047588424437299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978752"/>
        <c:axId val="65980288"/>
      </c:scatterChart>
      <c:valAx>
        <c:axId val="6597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980288"/>
        <c:crosses val="autoZero"/>
        <c:crossBetween val="midCat"/>
      </c:valAx>
      <c:valAx>
        <c:axId val="65980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9787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 vs C for A soln KBr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6845538057742785"/>
                  <c:y val="-0.12297025371828521"/>
                </c:manualLayout>
              </c:layout>
              <c:numFmt formatCode="General" sourceLinked="0"/>
            </c:trendlineLbl>
          </c:trendline>
          <c:xVal>
            <c:numRef>
              <c:f>Sheet5!$A$3:$A$6</c:f>
              <c:numCache>
                <c:formatCode>General</c:formatCode>
                <c:ptCount val="4"/>
                <c:pt idx="0">
                  <c:v>3.6000000000000002E-4</c:v>
                </c:pt>
                <c:pt idx="1">
                  <c:v>7.2000000000000005E-4</c:v>
                </c:pt>
                <c:pt idx="2">
                  <c:v>1.4399999999999999E-3</c:v>
                </c:pt>
                <c:pt idx="3">
                  <c:v>2.16E-3</c:v>
                </c:pt>
              </c:numCache>
            </c:numRef>
          </c:xVal>
          <c:yVal>
            <c:numRef>
              <c:f>Sheet5!$B$3:$B$6</c:f>
              <c:numCache>
                <c:formatCode>General</c:formatCode>
                <c:ptCount val="4"/>
                <c:pt idx="0">
                  <c:v>261.88900000000001</c:v>
                </c:pt>
                <c:pt idx="1">
                  <c:v>236.971</c:v>
                </c:pt>
                <c:pt idx="2">
                  <c:v>199.66800000000001</c:v>
                </c:pt>
                <c:pt idx="3">
                  <c:v>171.07599999999999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51488"/>
        <c:axId val="83153280"/>
      </c:scatterChart>
      <c:valAx>
        <c:axId val="83151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 Quencher (mL)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3153280"/>
        <c:crosses val="autoZero"/>
        <c:crossBetween val="midCat"/>
      </c:valAx>
      <c:valAx>
        <c:axId val="83153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Fluorescence Intensity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31514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15</xdr:row>
      <xdr:rowOff>187325</xdr:rowOff>
    </xdr:from>
    <xdr:to>
      <xdr:col>9</xdr:col>
      <xdr:colOff>222250</xdr:colOff>
      <xdr:row>30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431800</xdr:colOff>
      <xdr:row>15</xdr:row>
      <xdr:rowOff>146050</xdr:rowOff>
    </xdr:from>
    <xdr:to>
      <xdr:col>3</xdr:col>
      <xdr:colOff>1485900</xdr:colOff>
      <xdr:row>30</xdr:row>
      <xdr:rowOff>31750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0</xdr:row>
      <xdr:rowOff>95250</xdr:rowOff>
    </xdr:from>
    <xdr:to>
      <xdr:col>10</xdr:col>
      <xdr:colOff>152400</xdr:colOff>
      <xdr:row>14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238125</xdr:colOff>
      <xdr:row>7</xdr:row>
      <xdr:rowOff>9525</xdr:rowOff>
    </xdr:from>
    <xdr:to>
      <xdr:col>18</xdr:col>
      <xdr:colOff>9525</xdr:colOff>
      <xdr:row>20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0</xdr:row>
      <xdr:rowOff>95250</xdr:rowOff>
    </xdr:from>
    <xdr:to>
      <xdr:col>10</xdr:col>
      <xdr:colOff>152400</xdr:colOff>
      <xdr:row>14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95250</xdr:colOff>
      <xdr:row>1</xdr:row>
      <xdr:rowOff>0</xdr:rowOff>
    </xdr:from>
    <xdr:to>
      <xdr:col>17</xdr:col>
      <xdr:colOff>552450</xdr:colOff>
      <xdr:row>14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0</xdr:row>
      <xdr:rowOff>95250</xdr:rowOff>
    </xdr:from>
    <xdr:to>
      <xdr:col>10</xdr:col>
      <xdr:colOff>152400</xdr:colOff>
      <xdr:row>14</xdr:row>
      <xdr:rowOff>38100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533400</xdr:colOff>
      <xdr:row>6</xdr:row>
      <xdr:rowOff>66675</xdr:rowOff>
    </xdr:from>
    <xdr:to>
      <xdr:col>17</xdr:col>
      <xdr:colOff>304800</xdr:colOff>
      <xdr:row>20</xdr:row>
      <xdr:rowOff>9525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0</xdr:row>
      <xdr:rowOff>95250</xdr:rowOff>
    </xdr:from>
    <xdr:to>
      <xdr:col>10</xdr:col>
      <xdr:colOff>152400</xdr:colOff>
      <xdr:row>14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571500</xdr:colOff>
      <xdr:row>15</xdr:row>
      <xdr:rowOff>190500</xdr:rowOff>
    </xdr:from>
    <xdr:to>
      <xdr:col>10</xdr:col>
      <xdr:colOff>342900</xdr:colOff>
      <xdr:row>29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3"/>
  <sheetViews>
    <sheetView topLeftCell="A7" workbookViewId="0">
      <selection activeCell="I10" sqref="I10:I13"/>
    </sheetView>
  </sheetViews>
  <sheetFormatPr defaultColWidth="11" defaultRowHeight="15.75" x14ac:dyDescent="0.25"/>
  <cols>
    <col min="2" max="2" width="14.875" customWidth="1"/>
    <col min="3" max="3" width="20.5" customWidth="1"/>
    <col min="4" max="4" width="20" customWidth="1"/>
    <col min="5" max="5" width="15.875" customWidth="1"/>
    <col min="6" max="6" width="11.625" customWidth="1"/>
    <col min="7" max="7" width="14" customWidth="1"/>
    <col min="8" max="8" width="19.625" customWidth="1"/>
    <col min="9" max="9" width="16.625" customWidth="1"/>
    <col min="10" max="10" width="12.25" customWidth="1"/>
  </cols>
  <sheetData>
    <row r="3" spans="1:10" x14ac:dyDescent="0.25">
      <c r="A3" s="2"/>
      <c r="B3" s="14" t="s">
        <v>0</v>
      </c>
      <c r="C3" s="14"/>
      <c r="D3" s="14"/>
      <c r="E3" s="7"/>
      <c r="F3" s="2"/>
      <c r="G3" s="15" t="s">
        <v>1</v>
      </c>
      <c r="H3" s="16"/>
      <c r="I3" s="17"/>
    </row>
    <row r="4" spans="1:10" x14ac:dyDescent="0.25">
      <c r="A4" s="1"/>
      <c r="B4" s="5" t="s">
        <v>4</v>
      </c>
      <c r="C4" s="6" t="s">
        <v>2</v>
      </c>
      <c r="D4" s="6" t="s">
        <v>3</v>
      </c>
      <c r="E4" s="8" t="s">
        <v>8</v>
      </c>
      <c r="F4" s="1"/>
      <c r="G4" s="5" t="s">
        <v>4</v>
      </c>
      <c r="H4" s="6" t="s">
        <v>2</v>
      </c>
      <c r="I4" s="6" t="s">
        <v>3</v>
      </c>
      <c r="J4" s="13" t="s">
        <v>8</v>
      </c>
    </row>
    <row r="5" spans="1:10" x14ac:dyDescent="0.25">
      <c r="A5" s="10" t="s">
        <v>7</v>
      </c>
      <c r="B5" s="3">
        <v>0</v>
      </c>
      <c r="C5" s="4">
        <v>450</v>
      </c>
      <c r="D5" s="4">
        <v>288.24400000000003</v>
      </c>
      <c r="E5" s="9"/>
      <c r="F5" s="11" t="s">
        <v>7</v>
      </c>
      <c r="G5" s="3">
        <v>0</v>
      </c>
      <c r="H5" s="4">
        <v>472</v>
      </c>
      <c r="I5" s="4">
        <v>268.613</v>
      </c>
    </row>
    <row r="6" spans="1:10" x14ac:dyDescent="0.25">
      <c r="A6" s="18" t="s">
        <v>5</v>
      </c>
      <c r="B6" s="3">
        <f>3.6*10^-4</f>
        <v>3.6000000000000002E-4</v>
      </c>
      <c r="C6" s="4">
        <v>450</v>
      </c>
      <c r="D6" s="4">
        <v>290.24</v>
      </c>
      <c r="E6" s="9">
        <f>$D$5/D6</f>
        <v>0.99312293274531427</v>
      </c>
      <c r="F6" s="18" t="s">
        <v>5</v>
      </c>
      <c r="G6" s="3">
        <f>3.6*10^-4</f>
        <v>3.6000000000000002E-4</v>
      </c>
      <c r="H6" s="4">
        <v>472</v>
      </c>
      <c r="I6" s="4">
        <v>271.23</v>
      </c>
      <c r="J6">
        <f>$I$5/I6</f>
        <v>0.99035136231242848</v>
      </c>
    </row>
    <row r="7" spans="1:10" x14ac:dyDescent="0.25">
      <c r="A7" s="19"/>
      <c r="B7" s="3">
        <f>7.2*10^-4</f>
        <v>7.2000000000000005E-4</v>
      </c>
      <c r="C7" s="4">
        <v>450</v>
      </c>
      <c r="D7" s="4">
        <v>286.52999999999997</v>
      </c>
      <c r="E7" s="9">
        <f t="shared" ref="E7:E13" si="0">$D$5/D7</f>
        <v>1.0059819216137929</v>
      </c>
      <c r="F7" s="19"/>
      <c r="G7" s="3">
        <f>7.2*10^-4</f>
        <v>7.2000000000000005E-4</v>
      </c>
      <c r="H7" s="4">
        <v>472</v>
      </c>
      <c r="I7" s="4">
        <v>275.23500000000001</v>
      </c>
      <c r="J7">
        <f t="shared" ref="J7:J13" si="1">$I$5/I7</f>
        <v>0.97594055988518902</v>
      </c>
    </row>
    <row r="8" spans="1:10" x14ac:dyDescent="0.25">
      <c r="A8" s="19"/>
      <c r="B8" s="3">
        <f>1.44*10^-3</f>
        <v>1.4399999999999999E-3</v>
      </c>
      <c r="C8" s="4">
        <v>450</v>
      </c>
      <c r="D8" s="4">
        <v>268.375</v>
      </c>
      <c r="E8" s="9">
        <f t="shared" si="0"/>
        <v>1.074034466697718</v>
      </c>
      <c r="F8" s="19"/>
      <c r="G8" s="3">
        <f>1.44*10^-3</f>
        <v>1.4399999999999999E-3</v>
      </c>
      <c r="H8" s="4">
        <v>472</v>
      </c>
      <c r="I8" s="4">
        <v>276.02699999999999</v>
      </c>
      <c r="J8">
        <f t="shared" si="1"/>
        <v>0.97314030873791335</v>
      </c>
    </row>
    <row r="9" spans="1:10" x14ac:dyDescent="0.25">
      <c r="A9" s="20"/>
      <c r="B9" s="3">
        <f>2.16*10^-3</f>
        <v>2.16E-3</v>
      </c>
      <c r="C9" s="4">
        <v>450</v>
      </c>
      <c r="D9" s="4">
        <v>252.398</v>
      </c>
      <c r="E9" s="9">
        <f t="shared" si="0"/>
        <v>1.1420217275889668</v>
      </c>
      <c r="F9" s="20"/>
      <c r="G9" s="3">
        <f>2.16*10^-3</f>
        <v>2.16E-3</v>
      </c>
      <c r="H9" s="4">
        <v>472</v>
      </c>
      <c r="I9" s="4">
        <v>272.125</v>
      </c>
      <c r="J9">
        <f t="shared" si="1"/>
        <v>0.98709416628387692</v>
      </c>
    </row>
    <row r="10" spans="1:10" x14ac:dyDescent="0.25">
      <c r="A10" s="18" t="s">
        <v>6</v>
      </c>
      <c r="B10" s="3">
        <f>3.6*10^-4</f>
        <v>3.6000000000000002E-4</v>
      </c>
      <c r="C10" s="4">
        <v>450</v>
      </c>
      <c r="D10" s="4">
        <v>291.06099999999998</v>
      </c>
      <c r="E10" s="9">
        <f t="shared" si="0"/>
        <v>0.99032161643092009</v>
      </c>
      <c r="F10" s="18" t="s">
        <v>6</v>
      </c>
      <c r="G10" s="3">
        <f>3.6*10^-4</f>
        <v>3.6000000000000002E-4</v>
      </c>
      <c r="H10" s="4">
        <v>472</v>
      </c>
      <c r="I10" s="4">
        <v>261.88900000000001</v>
      </c>
      <c r="J10">
        <f t="shared" si="1"/>
        <v>1.0256749997136192</v>
      </c>
    </row>
    <row r="11" spans="1:10" x14ac:dyDescent="0.25">
      <c r="A11" s="19"/>
      <c r="B11" s="3">
        <f>7.2*10^-4</f>
        <v>7.2000000000000005E-4</v>
      </c>
      <c r="C11" s="4">
        <v>450</v>
      </c>
      <c r="D11" s="4">
        <v>279.34199999999998</v>
      </c>
      <c r="E11" s="9">
        <f t="shared" si="0"/>
        <v>1.0318677463467723</v>
      </c>
      <c r="F11" s="19"/>
      <c r="G11" s="3">
        <f>7.2*10^-4</f>
        <v>7.2000000000000005E-4</v>
      </c>
      <c r="H11" s="4">
        <v>472</v>
      </c>
      <c r="I11" s="4">
        <v>236.971</v>
      </c>
      <c r="J11">
        <f t="shared" si="1"/>
        <v>1.1335268872562465</v>
      </c>
    </row>
    <row r="12" spans="1:10" x14ac:dyDescent="0.25">
      <c r="A12" s="19"/>
      <c r="B12" s="3">
        <f>1.44*10^-3</f>
        <v>1.4399999999999999E-3</v>
      </c>
      <c r="C12" s="4">
        <v>450</v>
      </c>
      <c r="D12" s="4">
        <v>271.428</v>
      </c>
      <c r="E12" s="9">
        <f t="shared" si="0"/>
        <v>1.0619538146396099</v>
      </c>
      <c r="F12" s="19"/>
      <c r="G12" s="3">
        <f>1.44*10^-3</f>
        <v>1.4399999999999999E-3</v>
      </c>
      <c r="H12" s="4">
        <v>472</v>
      </c>
      <c r="I12" s="4">
        <v>199.66800000000001</v>
      </c>
      <c r="J12">
        <f t="shared" si="1"/>
        <v>1.3452981950037062</v>
      </c>
    </row>
    <row r="13" spans="1:10" x14ac:dyDescent="0.25">
      <c r="A13" s="20"/>
      <c r="B13" s="3">
        <f>2.16*10^-3</f>
        <v>2.16E-3</v>
      </c>
      <c r="C13" s="4">
        <v>450</v>
      </c>
      <c r="D13" s="4">
        <v>242.47</v>
      </c>
      <c r="E13" s="9">
        <f t="shared" si="0"/>
        <v>1.1887821173753454</v>
      </c>
      <c r="F13" s="20"/>
      <c r="G13" s="3">
        <f>2.16*10^-3</f>
        <v>2.16E-3</v>
      </c>
      <c r="H13" s="4">
        <v>472</v>
      </c>
      <c r="I13" s="4">
        <v>171.07599999999999</v>
      </c>
      <c r="J13">
        <f t="shared" si="1"/>
        <v>1.5701384180130469</v>
      </c>
    </row>
  </sheetData>
  <mergeCells count="6">
    <mergeCell ref="B3:D3"/>
    <mergeCell ref="G3:I3"/>
    <mergeCell ref="A6:A9"/>
    <mergeCell ref="A10:A13"/>
    <mergeCell ref="F6:F9"/>
    <mergeCell ref="F10:F13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workbookViewId="0">
      <selection activeCell="D18" sqref="D18"/>
    </sheetView>
  </sheetViews>
  <sheetFormatPr defaultRowHeight="15.75" x14ac:dyDescent="0.25"/>
  <sheetData>
    <row r="2" spans="1:2" x14ac:dyDescent="0.25">
      <c r="A2" s="3" t="s">
        <v>9</v>
      </c>
      <c r="B2" s="12" t="s">
        <v>10</v>
      </c>
    </row>
    <row r="3" spans="1:2" x14ac:dyDescent="0.25">
      <c r="A3" s="3">
        <f>3.6*10^-4</f>
        <v>3.6000000000000002E-4</v>
      </c>
      <c r="B3" s="12">
        <v>290.24</v>
      </c>
    </row>
    <row r="4" spans="1:2" x14ac:dyDescent="0.25">
      <c r="A4" s="3">
        <f>7.2*10^-4</f>
        <v>7.2000000000000005E-4</v>
      </c>
      <c r="B4" s="12">
        <v>286.52999999999997</v>
      </c>
    </row>
    <row r="5" spans="1:2" x14ac:dyDescent="0.25">
      <c r="A5" s="3">
        <f>1.44*10^-3</f>
        <v>1.4399999999999999E-3</v>
      </c>
      <c r="B5" s="12">
        <v>268.375</v>
      </c>
    </row>
    <row r="6" spans="1:2" x14ac:dyDescent="0.25">
      <c r="A6" s="3">
        <f>2.16*10^-3</f>
        <v>2.16E-3</v>
      </c>
      <c r="B6" s="12">
        <v>252.398</v>
      </c>
    </row>
    <row r="9" spans="1:2" x14ac:dyDescent="0.25">
      <c r="A9" s="3">
        <f>3.6*10^-4</f>
        <v>3.6000000000000002E-4</v>
      </c>
      <c r="B9">
        <f>299.91/B3</f>
        <v>1.0333172546857774</v>
      </c>
    </row>
    <row r="10" spans="1:2" x14ac:dyDescent="0.25">
      <c r="A10" s="3">
        <f>7.2*10^-4</f>
        <v>7.2000000000000005E-4</v>
      </c>
      <c r="B10">
        <f t="shared" ref="B10:B12" si="0">299.91/B4</f>
        <v>1.0466966809758143</v>
      </c>
    </row>
    <row r="11" spans="1:2" x14ac:dyDescent="0.25">
      <c r="A11" s="3">
        <f>1.44*10^-3</f>
        <v>1.4399999999999999E-3</v>
      </c>
      <c r="B11">
        <f t="shared" si="0"/>
        <v>1.1175034932463903</v>
      </c>
    </row>
    <row r="12" spans="1:2" x14ac:dyDescent="0.25">
      <c r="A12" s="3">
        <f>2.16*10^-3</f>
        <v>2.16E-3</v>
      </c>
      <c r="B12">
        <f t="shared" si="0"/>
        <v>1.1882423790996761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9" sqref="B9"/>
    </sheetView>
  </sheetViews>
  <sheetFormatPr defaultRowHeight="15.75" x14ac:dyDescent="0.25"/>
  <sheetData>
    <row r="1" spans="1:2" x14ac:dyDescent="0.25">
      <c r="A1" t="s">
        <v>11</v>
      </c>
      <c r="B1" t="s">
        <v>10</v>
      </c>
    </row>
    <row r="2" spans="1:2" x14ac:dyDescent="0.25">
      <c r="A2" s="3">
        <f>3.6*10^-4</f>
        <v>3.6000000000000002E-4</v>
      </c>
      <c r="B2" s="12">
        <v>291.06099999999998</v>
      </c>
    </row>
    <row r="3" spans="1:2" x14ac:dyDescent="0.25">
      <c r="A3" s="3">
        <f>7.2*10^-4</f>
        <v>7.2000000000000005E-4</v>
      </c>
      <c r="B3" s="12">
        <v>279.34199999999998</v>
      </c>
    </row>
    <row r="4" spans="1:2" x14ac:dyDescent="0.25">
      <c r="A4" s="3">
        <f>1.44*10^-3</f>
        <v>1.4399999999999999E-3</v>
      </c>
      <c r="B4" s="12">
        <v>271.428</v>
      </c>
    </row>
    <row r="5" spans="1:2" x14ac:dyDescent="0.25">
      <c r="A5" s="3">
        <f>2.16*10^-3</f>
        <v>2.16E-3</v>
      </c>
      <c r="B5" s="12">
        <v>242.47</v>
      </c>
    </row>
    <row r="8" spans="1:2" x14ac:dyDescent="0.25">
      <c r="A8" t="s">
        <v>11</v>
      </c>
      <c r="B8" t="s">
        <v>8</v>
      </c>
    </row>
    <row r="9" spans="1:2" x14ac:dyDescent="0.25">
      <c r="A9" s="3">
        <f>3.6*10^-4</f>
        <v>3.6000000000000002E-4</v>
      </c>
      <c r="B9">
        <f>300.53/B2</f>
        <v>1.0325326993310679</v>
      </c>
    </row>
    <row r="10" spans="1:2" x14ac:dyDescent="0.25">
      <c r="A10" s="3">
        <f>7.2*10^-4</f>
        <v>7.2000000000000005E-4</v>
      </c>
      <c r="B10">
        <f t="shared" ref="B10:B12" si="0">300.53/B3</f>
        <v>1.0758496753084033</v>
      </c>
    </row>
    <row r="11" spans="1:2" x14ac:dyDescent="0.25">
      <c r="A11" s="3">
        <f>1.44*10^-3</f>
        <v>1.4399999999999999E-3</v>
      </c>
      <c r="B11">
        <f t="shared" si="0"/>
        <v>1.1072181204592009</v>
      </c>
    </row>
    <row r="12" spans="1:2" x14ac:dyDescent="0.25">
      <c r="A12" s="3">
        <f>2.16*10^-3</f>
        <v>2.16E-3</v>
      </c>
      <c r="B12">
        <f t="shared" si="0"/>
        <v>1.2394523033777374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A11" sqref="A11"/>
    </sheetView>
  </sheetViews>
  <sheetFormatPr defaultRowHeight="15.75" x14ac:dyDescent="0.25"/>
  <sheetData>
    <row r="1" spans="1:12" x14ac:dyDescent="0.25">
      <c r="A1" t="s">
        <v>11</v>
      </c>
      <c r="B1" t="s">
        <v>10</v>
      </c>
    </row>
    <row r="2" spans="1:12" x14ac:dyDescent="0.25">
      <c r="A2" s="3">
        <v>3.6000000000000002E-4</v>
      </c>
      <c r="B2" s="12">
        <v>271.23</v>
      </c>
    </row>
    <row r="3" spans="1:12" x14ac:dyDescent="0.25">
      <c r="A3" s="3">
        <f>7.2*10^-4</f>
        <v>7.2000000000000005E-4</v>
      </c>
      <c r="B3" s="12">
        <v>275.23500000000001</v>
      </c>
      <c r="L3" t="s">
        <v>12</v>
      </c>
    </row>
    <row r="4" spans="1:12" x14ac:dyDescent="0.25">
      <c r="A4" s="3">
        <v>1.4400000000000001E-3</v>
      </c>
      <c r="B4" s="12">
        <v>276.02699999999999</v>
      </c>
    </row>
    <row r="5" spans="1:12" x14ac:dyDescent="0.25">
      <c r="A5" s="3">
        <f>2.16*10^-3</f>
        <v>2.16E-3</v>
      </c>
      <c r="B5" s="12">
        <v>272.125</v>
      </c>
    </row>
    <row r="8" spans="1:12" x14ac:dyDescent="0.25">
      <c r="A8" s="3">
        <v>3.6000000000000002E-4</v>
      </c>
      <c r="B8">
        <f>273.42/B2</f>
        <v>1.0080743280610551</v>
      </c>
    </row>
    <row r="9" spans="1:12" x14ac:dyDescent="0.25">
      <c r="A9" s="3">
        <f>7.2*10^-4</f>
        <v>7.2000000000000005E-4</v>
      </c>
      <c r="B9">
        <f t="shared" ref="B9:B11" si="0">273.42/B3</f>
        <v>0.99340563518447877</v>
      </c>
    </row>
    <row r="10" spans="1:12" x14ac:dyDescent="0.25">
      <c r="A10" s="3">
        <v>1.4400000000000001E-3</v>
      </c>
      <c r="B10">
        <f t="shared" si="0"/>
        <v>0.99055527176689251</v>
      </c>
    </row>
    <row r="11" spans="1:12" x14ac:dyDescent="0.25">
      <c r="A11" s="3">
        <f>2.16*10^-3</f>
        <v>2.16E-3</v>
      </c>
      <c r="B11">
        <f t="shared" si="0"/>
        <v>1.0047588424437299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tabSelected="1" topLeftCell="A10" workbookViewId="0">
      <selection activeCell="C16" sqref="C16"/>
    </sheetView>
  </sheetViews>
  <sheetFormatPr defaultRowHeight="15.75" x14ac:dyDescent="0.25"/>
  <sheetData>
    <row r="2" spans="1:2" x14ac:dyDescent="0.25">
      <c r="A2" t="s">
        <v>11</v>
      </c>
      <c r="B2" t="s">
        <v>10</v>
      </c>
    </row>
    <row r="3" spans="1:2" x14ac:dyDescent="0.25">
      <c r="A3" s="3">
        <f>3.6*10^-4</f>
        <v>3.6000000000000002E-4</v>
      </c>
      <c r="B3" s="12">
        <v>261.88900000000001</v>
      </c>
    </row>
    <row r="4" spans="1:2" x14ac:dyDescent="0.25">
      <c r="A4" s="3">
        <f>7.2*10^-4</f>
        <v>7.2000000000000005E-4</v>
      </c>
      <c r="B4" s="12">
        <v>236.971</v>
      </c>
    </row>
    <row r="5" spans="1:2" x14ac:dyDescent="0.25">
      <c r="A5" s="3">
        <f>1.44*10^-3</f>
        <v>1.4399999999999999E-3</v>
      </c>
      <c r="B5" s="12">
        <v>199.66800000000001</v>
      </c>
    </row>
    <row r="6" spans="1:2" x14ac:dyDescent="0.25">
      <c r="A6" s="3">
        <f>2.16*10^-3</f>
        <v>2.16E-3</v>
      </c>
      <c r="B6" s="12">
        <v>171.07599999999999</v>
      </c>
    </row>
    <row r="9" spans="1:2" x14ac:dyDescent="0.25">
      <c r="A9" s="3">
        <f>3.6*10^-4</f>
        <v>3.6000000000000002E-4</v>
      </c>
      <c r="B9">
        <f>275.85/B3</f>
        <v>1.0533088445868288</v>
      </c>
    </row>
    <row r="10" spans="1:2" x14ac:dyDescent="0.25">
      <c r="A10" s="3">
        <f>7.2*10^-4</f>
        <v>7.2000000000000005E-4</v>
      </c>
      <c r="B10">
        <f t="shared" ref="B10:B12" si="0">275.85/B4</f>
        <v>1.1640664891484613</v>
      </c>
    </row>
    <row r="11" spans="1:2" x14ac:dyDescent="0.25">
      <c r="A11" s="3">
        <f>1.44*10^-3</f>
        <v>1.4399999999999999E-3</v>
      </c>
      <c r="B11">
        <f t="shared" si="0"/>
        <v>1.3815433619808883</v>
      </c>
    </row>
    <row r="12" spans="1:2" x14ac:dyDescent="0.25">
      <c r="A12" s="3">
        <f>2.16*10^-3</f>
        <v>2.16E-3</v>
      </c>
      <c r="B12">
        <f t="shared" si="0"/>
        <v>1.6124412541794293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Leia Mitchell</dc:creator>
  <cp:lastModifiedBy>Jo</cp:lastModifiedBy>
  <dcterms:created xsi:type="dcterms:W3CDTF">2013-06-18T19:16:34Z</dcterms:created>
  <dcterms:modified xsi:type="dcterms:W3CDTF">2013-06-19T20:51:02Z</dcterms:modified>
</cp:coreProperties>
</file>