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6285" activeTab="3"/>
  </bookViews>
  <sheets>
    <sheet name="Given P09-02" sheetId="1" r:id="rId1"/>
    <sheet name="P09-02" sheetId="2" r:id="rId2"/>
    <sheet name="Given P14-6" sheetId="3" r:id="rId3"/>
    <sheet name="P14-6" sheetId="4" r:id="rId4"/>
  </sheets>
  <definedNames>
    <definedName name="_xlnm.Print_Titles" localSheetId="1">'P09-02'!$1:$4</definedName>
  </definedNames>
  <calcPr fullCalcOnLoad="1"/>
</workbook>
</file>

<file path=xl/comments2.xml><?xml version="1.0" encoding="utf-8"?>
<comments xmlns="http://schemas.openxmlformats.org/spreadsheetml/2006/main">
  <authors>
    <author>x</author>
  </authors>
  <commentList>
    <comment ref="A49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A82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B12" authorId="0">
      <text>
        <r>
          <rPr>
            <sz val="8"/>
            <rFont val="Tahoma"/>
            <family val="2"/>
          </rPr>
          <t>Enter appropriate data in yellow cells.  Your entries for "Book Value" will be verified.</t>
        </r>
      </text>
    </comment>
    <comment ref="D61" authorId="0">
      <text>
        <r>
          <rPr>
            <sz val="8"/>
            <rFont val="Tahoma"/>
            <family val="2"/>
          </rPr>
          <t>Enter appropriate data in yellow cells.  Your entries for loss or gain on disposal will be verified.</t>
        </r>
      </text>
    </comment>
  </commentList>
</comments>
</file>

<file path=xl/comments4.xml><?xml version="1.0" encoding="utf-8"?>
<comments xmlns="http://schemas.openxmlformats.org/spreadsheetml/2006/main">
  <authors>
    <author>x</author>
  </authors>
  <commentList>
    <comment ref="A8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8"/>
            <rFont val="Tahoma"/>
            <family val="2"/>
          </rPr>
          <t>Enter appropriate data in yellow cells.  Your answers for each section will be verified.</t>
        </r>
      </text>
    </comment>
    <comment ref="A53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A81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  <comment ref="A103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<sst xmlns="http://schemas.openxmlformats.org/spreadsheetml/2006/main" count="154" uniqueCount="122">
  <si>
    <t>SWANSON &amp; HILLER, INC.</t>
  </si>
  <si>
    <t xml:space="preserve">Cost of new machine purchased </t>
  </si>
  <si>
    <t>Useful life in years</t>
  </si>
  <si>
    <t>Residual value</t>
  </si>
  <si>
    <t>Sale price of machine</t>
  </si>
  <si>
    <t>Depreciation Schedules</t>
  </si>
  <si>
    <t>Computation of Gain or Loss upon Disposal</t>
  </si>
  <si>
    <t>a.(1)</t>
  </si>
  <si>
    <t>Straight-Line Schedule</t>
  </si>
  <si>
    <t>c.(1)</t>
  </si>
  <si>
    <t xml:space="preserve">Straight-Line </t>
  </si>
  <si>
    <t xml:space="preserve">Depreciation </t>
  </si>
  <si>
    <t>Accumulated</t>
  </si>
  <si>
    <t>Book</t>
  </si>
  <si>
    <t>Cash proceeds</t>
  </si>
  <si>
    <t>Year</t>
  </si>
  <si>
    <t>Expense</t>
  </si>
  <si>
    <t>Depreciation</t>
  </si>
  <si>
    <t>Value</t>
  </si>
  <si>
    <t>Book value on 12/31/04</t>
  </si>
  <si>
    <t>Loss on disposal</t>
  </si>
  <si>
    <t>c.(2)</t>
  </si>
  <si>
    <t>200% Declining-Balance</t>
  </si>
  <si>
    <t>Gain on disposal</t>
  </si>
  <si>
    <t>a.(2)</t>
  </si>
  <si>
    <t>200% Declining-Balance Schedule</t>
  </si>
  <si>
    <t>c.(3)</t>
  </si>
  <si>
    <t>150% Declining-Balance</t>
  </si>
  <si>
    <t>a.(3)</t>
  </si>
  <si>
    <t>150% Declining-Balance Schedule</t>
  </si>
  <si>
    <t>*Switch to straight-line</t>
  </si>
  <si>
    <t>b. Which of the three methods is most common for financial</t>
  </si>
  <si>
    <t xml:space="preserve">    reporting purposes? Explain.</t>
  </si>
  <si>
    <t>c. Does the gain or loss reported in the company's income</t>
  </si>
  <si>
    <t xml:space="preserve">    statement have any direct cash effects? Explain.</t>
  </si>
  <si>
    <t xml:space="preserve">  on September 1, 2006</t>
  </si>
  <si>
    <t xml:space="preserve">  on December 31, 2009</t>
  </si>
  <si>
    <t>*2010</t>
  </si>
  <si>
    <t>*2011</t>
  </si>
  <si>
    <t>Book value on 12/31/09</t>
  </si>
  <si>
    <t>Swanson &amp; Hiller purchased a new machine on September 1, 2006 at a cost</t>
  </si>
  <si>
    <t>of $108,000. The machine's estimated useful life at the time of the purchase</t>
  </si>
  <si>
    <t>was five years, and its residual value was $8,000. Complete schedules assume</t>
  </si>
  <si>
    <t>that the half-year convention is used.  Data provided on next worksheet.</t>
  </si>
  <si>
    <t xml:space="preserve"> </t>
  </si>
  <si>
    <t>RENTSCH, INC.</t>
  </si>
  <si>
    <t>From the balance sheet:</t>
  </si>
  <si>
    <t>Cash</t>
  </si>
  <si>
    <t>Accounts receivable</t>
  </si>
  <si>
    <t>Inventory</t>
  </si>
  <si>
    <t>Plant assets (net of accumulated depreciation)</t>
  </si>
  <si>
    <t>Current liabilities</t>
  </si>
  <si>
    <t>Total stockholders' equity</t>
  </si>
  <si>
    <t>Total assets</t>
  </si>
  <si>
    <t>From the income statement:</t>
  </si>
  <si>
    <t>Net sales</t>
  </si>
  <si>
    <t>Cost of goods sold</t>
  </si>
  <si>
    <t>Operating expenses</t>
  </si>
  <si>
    <t>Interest expense</t>
  </si>
  <si>
    <t>Income taxes expense</t>
  </si>
  <si>
    <t>Net income</t>
  </si>
  <si>
    <t>From the statement of cash flows:</t>
  </si>
  <si>
    <t>Net cash provided by operating activities</t>
  </si>
  <si>
    <t xml:space="preserve">  (including interest paid of $79,000)</t>
  </si>
  <si>
    <t>Net cash used in investing activities</t>
  </si>
  <si>
    <t>Financing activities:</t>
  </si>
  <si>
    <t xml:space="preserve">  Amounts borrowed</t>
  </si>
  <si>
    <t xml:space="preserve">  Repayment of amounts borrowed</t>
  </si>
  <si>
    <t xml:space="preserve">  Dividends paid</t>
  </si>
  <si>
    <t xml:space="preserve">    Net cash provided by financing activities</t>
  </si>
  <si>
    <t>Net increase in cash during the year</t>
  </si>
  <si>
    <t>P13</t>
  </si>
  <si>
    <t>a. Explain how the interest expense shown in the income statement could be $84,000</t>
  </si>
  <si>
    <t xml:space="preserve">    when the interest payment appearing in the statement of cash flows is only $79,000.</t>
  </si>
  <si>
    <t>Ratios</t>
  </si>
  <si>
    <t>b. (1)</t>
  </si>
  <si>
    <t>Current ratio:</t>
  </si>
  <si>
    <t xml:space="preserve">  Current assets:</t>
  </si>
  <si>
    <t xml:space="preserve">    Cash</t>
  </si>
  <si>
    <t xml:space="preserve">    Accounts receivable</t>
  </si>
  <si>
    <t xml:space="preserve">    Inventory</t>
  </si>
  <si>
    <t xml:space="preserve">  Total current assets</t>
  </si>
  <si>
    <t xml:space="preserve">  Current liabilities</t>
  </si>
  <si>
    <t xml:space="preserve">    Current ratio</t>
  </si>
  <si>
    <t>to 1</t>
  </si>
  <si>
    <t>(2)</t>
  </si>
  <si>
    <t>Quick ratio:</t>
  </si>
  <si>
    <t xml:space="preserve">  Quick assets:</t>
  </si>
  <si>
    <t xml:space="preserve">  Total quick assets</t>
  </si>
  <si>
    <t xml:space="preserve">    Quick ratio</t>
  </si>
  <si>
    <t>(3)</t>
  </si>
  <si>
    <t>Working capital:</t>
  </si>
  <si>
    <t xml:space="preserve">  Current assets</t>
  </si>
  <si>
    <t xml:space="preserve">  Less: Current liabilities</t>
  </si>
  <si>
    <t xml:space="preserve">  Working capital</t>
  </si>
  <si>
    <t>(4)</t>
  </si>
  <si>
    <t>Debt ratio:</t>
  </si>
  <si>
    <t xml:space="preserve">  Total liabilities:</t>
  </si>
  <si>
    <t xml:space="preserve">    Total assets</t>
  </si>
  <si>
    <t xml:space="preserve">    Less: Total stockholders' equity</t>
  </si>
  <si>
    <t xml:space="preserve">  Total liabilities</t>
  </si>
  <si>
    <t xml:space="preserve">  Total assets</t>
  </si>
  <si>
    <t xml:space="preserve">    Debt ratio</t>
  </si>
  <si>
    <t xml:space="preserve">c. Comment on these measurements and evaluate Rentsch, Inc.'s short-term </t>
  </si>
  <si>
    <t xml:space="preserve">    debt-paying ability.</t>
  </si>
  <si>
    <t>d.(1)</t>
  </si>
  <si>
    <t>Return on assets:</t>
  </si>
  <si>
    <t xml:space="preserve">  Operating income:</t>
  </si>
  <si>
    <t xml:space="preserve">    Net sales</t>
  </si>
  <si>
    <t xml:space="preserve">    Less:  Cost of goods sold</t>
  </si>
  <si>
    <t xml:space="preserve">              Operating expenses</t>
  </si>
  <si>
    <t xml:space="preserve">  Operating income</t>
  </si>
  <si>
    <t xml:space="preserve">  Total assets (at year-end)</t>
  </si>
  <si>
    <t xml:space="preserve">    Return on assets</t>
  </si>
  <si>
    <t>Return on equity:</t>
  </si>
  <si>
    <t xml:space="preserve">  Net income</t>
  </si>
  <si>
    <t xml:space="preserve">  Total stockholders' equity (at year-end)</t>
  </si>
  <si>
    <t xml:space="preserve">    Return on equity</t>
  </si>
  <si>
    <t>e. Comment on the company's performance under the measurements computed in d.</t>
  </si>
  <si>
    <t xml:space="preserve">    Explain why the return on assets and return on equity are so different.</t>
  </si>
  <si>
    <t>f. Discuss (1) the apparent safety of long-term creditors' claims and (2) the prospects</t>
  </si>
  <si>
    <t xml:space="preserve">   for Rentsch, Inc., continuing its dividend payments at the present level.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</si>
</sst>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_);_(&quot;$&quot;* \(#,##0.0\);_(&quot;$&quot;* &quot;0&quot;_);_(@_)"/>
    <numFmt numFmtId="168" formatCode="#,##0.0_);[Red]\(#,##0.0\)"/>
    <numFmt numFmtId="169" formatCode="0.0%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9"/>
      <name val="Tahoma"/>
      <family val="0"/>
    </font>
    <font>
      <sz val="8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15" applyNumberFormat="1" applyFont="1" applyBorder="1" applyAlignment="1">
      <alignment/>
    </xf>
    <xf numFmtId="1" fontId="0" fillId="2" borderId="0" xfId="15" applyNumberFormat="1" applyFont="1" applyFill="1" applyBorder="1" applyAlignment="1">
      <alignment/>
    </xf>
    <xf numFmtId="1" fontId="1" fillId="2" borderId="0" xfId="15" applyNumberFormat="1" applyFont="1" applyFill="1" applyBorder="1" applyAlignment="1">
      <alignment horizontal="centerContinuous"/>
    </xf>
    <xf numFmtId="1" fontId="0" fillId="2" borderId="0" xfId="15" applyNumberFormat="1" applyFont="1" applyFill="1" applyBorder="1" applyAlignment="1">
      <alignment horizontal="centerContinuous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17" applyNumberFormat="1" applyFont="1" applyFill="1" applyBorder="1" applyAlignment="1">
      <alignment/>
    </xf>
    <xf numFmtId="166" fontId="0" fillId="2" borderId="0" xfId="15" applyNumberFormat="1" applyFont="1" applyFill="1" applyBorder="1" applyAlignment="1">
      <alignment/>
    </xf>
    <xf numFmtId="1" fontId="0" fillId="3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15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" fontId="0" fillId="2" borderId="0" xfId="15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15" applyNumberFormat="1" applyFont="1" applyFill="1" applyBorder="1" applyAlignment="1">
      <alignment horizontal="center"/>
    </xf>
    <xf numFmtId="165" fontId="0" fillId="4" borderId="0" xfId="17" applyNumberFormat="1" applyFont="1" applyFill="1" applyAlignment="1">
      <alignment/>
    </xf>
    <xf numFmtId="165" fontId="0" fillId="4" borderId="0" xfId="17" applyNumberFormat="1" applyFont="1" applyFill="1" applyBorder="1" applyAlignment="1">
      <alignment/>
    </xf>
    <xf numFmtId="166" fontId="0" fillId="4" borderId="0" xfId="15" applyNumberFormat="1" applyFont="1" applyFill="1" applyAlignment="1">
      <alignment/>
    </xf>
    <xf numFmtId="166" fontId="0" fillId="4" borderId="0" xfId="15" applyNumberFormat="1" applyFont="1" applyFill="1" applyBorder="1" applyAlignment="1">
      <alignment/>
    </xf>
    <xf numFmtId="166" fontId="0" fillId="4" borderId="1" xfId="15" applyNumberFormat="1" applyFont="1" applyFill="1" applyBorder="1" applyAlignment="1">
      <alignment/>
    </xf>
    <xf numFmtId="166" fontId="0" fillId="4" borderId="2" xfId="15" applyNumberFormat="1" applyFont="1" applyFill="1" applyBorder="1" applyAlignment="1">
      <alignment/>
    </xf>
    <xf numFmtId="166" fontId="0" fillId="4" borderId="2" xfId="15" applyNumberFormat="1" applyFont="1" applyFill="1" applyBorder="1" applyAlignment="1">
      <alignment/>
    </xf>
    <xf numFmtId="165" fontId="0" fillId="4" borderId="3" xfId="17" applyNumberFormat="1" applyFont="1" applyFill="1" applyBorder="1" applyAlignment="1">
      <alignment/>
    </xf>
    <xf numFmtId="166" fontId="0" fillId="4" borderId="4" xfId="15" applyNumberFormat="1" applyFont="1" applyFill="1" applyBorder="1" applyAlignment="1">
      <alignment/>
    </xf>
    <xf numFmtId="166" fontId="0" fillId="4" borderId="5" xfId="15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2" borderId="0" xfId="0" applyFill="1" applyAlignment="1">
      <alignment horizontal="centerContinuous"/>
    </xf>
    <xf numFmtId="1" fontId="0" fillId="2" borderId="0" xfId="15" applyNumberFormat="1" applyFont="1" applyFill="1" applyBorder="1" applyAlignment="1" quotePrefix="1">
      <alignment/>
    </xf>
    <xf numFmtId="165" fontId="0" fillId="4" borderId="1" xfId="17" applyNumberFormat="1" applyFont="1" applyFill="1" applyBorder="1" applyAlignment="1">
      <alignment/>
    </xf>
    <xf numFmtId="165" fontId="0" fillId="4" borderId="7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3" borderId="0" xfId="0" applyFont="1" applyFill="1" applyAlignment="1">
      <alignment horizontal="center"/>
    </xf>
    <xf numFmtId="0" fontId="0" fillId="4" borderId="2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1" fontId="1" fillId="2" borderId="0" xfId="15" applyNumberFormat="1" applyFont="1" applyFill="1" applyBorder="1" applyAlignment="1">
      <alignment/>
    </xf>
    <xf numFmtId="37" fontId="0" fillId="2" borderId="0" xfId="15" applyNumberFormat="1" applyFont="1" applyFill="1" applyBorder="1" applyAlignment="1">
      <alignment/>
    </xf>
    <xf numFmtId="37" fontId="0" fillId="2" borderId="1" xfId="15" applyNumberFormat="1" applyFont="1" applyFill="1" applyBorder="1" applyAlignment="1">
      <alignment/>
    </xf>
    <xf numFmtId="165" fontId="0" fillId="2" borderId="8" xfId="17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4" borderId="6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6" fontId="0" fillId="4" borderId="0" xfId="17" applyNumberFormat="1" applyFont="1" applyFill="1" applyAlignment="1">
      <alignment/>
    </xf>
    <xf numFmtId="38" fontId="0" fillId="4" borderId="2" xfId="15" applyNumberFormat="1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8" fontId="0" fillId="4" borderId="1" xfId="15" applyNumberFormat="1" applyFont="1" applyFill="1" applyBorder="1" applyAlignment="1">
      <alignment/>
    </xf>
    <xf numFmtId="6" fontId="0" fillId="4" borderId="2" xfId="17" applyNumberFormat="1" applyFont="1" applyFill="1" applyBorder="1" applyAlignment="1">
      <alignment/>
    </xf>
    <xf numFmtId="168" fontId="0" fillId="4" borderId="8" xfId="15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 quotePrefix="1">
      <alignment horizontal="right"/>
    </xf>
    <xf numFmtId="38" fontId="0" fillId="2" borderId="0" xfId="15" applyNumberFormat="1" applyFont="1" applyFill="1" applyAlignment="1">
      <alignment/>
    </xf>
    <xf numFmtId="6" fontId="0" fillId="4" borderId="7" xfId="17" applyNumberFormat="1" applyFont="1" applyFill="1" applyBorder="1" applyAlignment="1">
      <alignment/>
    </xf>
    <xf numFmtId="6" fontId="0" fillId="4" borderId="8" xfId="17" applyNumberFormat="1" applyFont="1" applyFill="1" applyBorder="1" applyAlignment="1">
      <alignment/>
    </xf>
    <xf numFmtId="9" fontId="0" fillId="4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7" fontId="0" fillId="4" borderId="2" xfId="15" applyNumberFormat="1" applyFont="1" applyFill="1" applyBorder="1" applyAlignment="1">
      <alignment/>
    </xf>
    <xf numFmtId="37" fontId="0" fillId="4" borderId="1" xfId="15" applyNumberFormat="1" applyFont="1" applyFill="1" applyBorder="1" applyAlignment="1">
      <alignment/>
    </xf>
    <xf numFmtId="169" fontId="0" fillId="4" borderId="8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28.57421875" style="0" bestFit="1" customWidth="1"/>
    <col min="2" max="2" width="9.7109375" style="0" bestFit="1" customWidth="1"/>
  </cols>
  <sheetData>
    <row r="1" spans="1:2" ht="12.75">
      <c r="A1" s="9" t="s">
        <v>44</v>
      </c>
      <c r="B1" s="9"/>
    </row>
    <row r="2" spans="1:2" ht="12.75">
      <c r="A2" s="9"/>
      <c r="B2" s="9"/>
    </row>
    <row r="3" spans="1:2" ht="12.75">
      <c r="A3" s="3" t="s">
        <v>0</v>
      </c>
      <c r="B3" s="4"/>
    </row>
    <row r="4" spans="1:2" ht="12.75">
      <c r="A4" s="2"/>
      <c r="B4" s="2"/>
    </row>
    <row r="5" spans="1:2" ht="12.75">
      <c r="A5" s="2" t="s">
        <v>1</v>
      </c>
      <c r="B5" s="5"/>
    </row>
    <row r="6" spans="1:2" ht="12.75">
      <c r="A6" s="6" t="s">
        <v>35</v>
      </c>
      <c r="B6" s="7">
        <v>108000</v>
      </c>
    </row>
    <row r="7" spans="1:2" ht="12.75">
      <c r="A7" s="2" t="s">
        <v>2</v>
      </c>
      <c r="B7" s="8">
        <v>5</v>
      </c>
    </row>
    <row r="8" spans="1:2" ht="12.75">
      <c r="A8" s="2" t="s">
        <v>3</v>
      </c>
      <c r="B8" s="7">
        <v>8000</v>
      </c>
    </row>
    <row r="9" spans="1:2" ht="12.75">
      <c r="A9" s="5" t="s">
        <v>4</v>
      </c>
      <c r="B9" s="2"/>
    </row>
    <row r="10" spans="1:2" ht="12.75">
      <c r="A10" s="2" t="s">
        <v>36</v>
      </c>
      <c r="B10" s="7">
        <v>28000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6.00390625" style="0" customWidth="1"/>
    <col min="2" max="4" width="12.7109375" style="0" customWidth="1"/>
    <col min="6" max="6" width="10.28125" style="0" bestFit="1" customWidth="1"/>
  </cols>
  <sheetData>
    <row r="1" ht="12.75">
      <c r="A1" t="s">
        <v>40</v>
      </c>
    </row>
    <row r="2" ht="12.75">
      <c r="A2" t="s">
        <v>41</v>
      </c>
    </row>
    <row r="3" spans="1:3" ht="12.75">
      <c r="A3" t="s">
        <v>42</v>
      </c>
      <c r="C3" s="13"/>
    </row>
    <row r="4" ht="12.75">
      <c r="A4" t="s">
        <v>43</v>
      </c>
    </row>
    <row r="5" spans="1:6" ht="12.75">
      <c r="A5" s="3" t="s">
        <v>0</v>
      </c>
      <c r="B5" s="14"/>
      <c r="C5" s="14"/>
      <c r="D5" s="4"/>
      <c r="E5" s="1"/>
      <c r="F5" s="1"/>
    </row>
    <row r="6" spans="1:6" ht="12.75">
      <c r="A6" s="14" t="s">
        <v>5</v>
      </c>
      <c r="B6" s="15"/>
      <c r="C6" s="15"/>
      <c r="D6" s="4"/>
      <c r="E6" s="1"/>
      <c r="F6" s="1"/>
    </row>
    <row r="7" spans="1:6" ht="12.75">
      <c r="A7" s="16"/>
      <c r="B7" s="17"/>
      <c r="C7" s="17"/>
      <c r="D7" s="2"/>
      <c r="E7" s="1"/>
      <c r="F7" s="1"/>
    </row>
    <row r="8" spans="1:6" ht="12.75">
      <c r="A8" s="18" t="s">
        <v>7</v>
      </c>
      <c r="B8" s="18" t="s">
        <v>8</v>
      </c>
      <c r="C8" s="18"/>
      <c r="D8" s="2"/>
      <c r="E8" s="1"/>
      <c r="F8" s="1"/>
    </row>
    <row r="9" spans="1:6" ht="12.75">
      <c r="A9" s="18"/>
      <c r="B9" s="18"/>
      <c r="C9" s="18"/>
      <c r="D9" s="2"/>
      <c r="E9" s="1"/>
      <c r="F9" s="1"/>
    </row>
    <row r="10" spans="1:6" ht="12.75">
      <c r="A10" s="5"/>
      <c r="B10" s="19" t="s">
        <v>11</v>
      </c>
      <c r="C10" s="19" t="s">
        <v>12</v>
      </c>
      <c r="D10" s="20" t="s">
        <v>13</v>
      </c>
      <c r="E10" s="1"/>
      <c r="F10" s="1"/>
    </row>
    <row r="11" spans="1:6" ht="12.75">
      <c r="A11" s="21" t="s">
        <v>15</v>
      </c>
      <c r="B11" s="21" t="s">
        <v>16</v>
      </c>
      <c r="C11" s="21" t="s">
        <v>17</v>
      </c>
      <c r="D11" s="22" t="s">
        <v>18</v>
      </c>
      <c r="E11" s="1"/>
      <c r="F11" s="1"/>
    </row>
    <row r="12" spans="1:5" ht="12.75">
      <c r="A12" s="18">
        <v>2006</v>
      </c>
      <c r="B12" s="23"/>
      <c r="C12" s="30"/>
      <c r="D12" s="24"/>
      <c r="E12" s="40">
        <f>IF(D12="","",IF(D12=98000,"«- Correct!","«- Try again!"))</f>
      </c>
    </row>
    <row r="13" spans="1:5" ht="12.75">
      <c r="A13" s="18">
        <v>2007</v>
      </c>
      <c r="B13" s="28"/>
      <c r="C13" s="31"/>
      <c r="D13" s="29"/>
      <c r="E13" s="40">
        <f>IF(D13="","",IF(D13=78000,"«- Correct!","«- Try again!"))</f>
      </c>
    </row>
    <row r="14" spans="1:5" ht="12.75">
      <c r="A14" s="18">
        <v>2008</v>
      </c>
      <c r="B14" s="28"/>
      <c r="C14" s="31"/>
      <c r="D14" s="29"/>
      <c r="E14" s="40">
        <f>IF(D14="","",IF(D14=58000,"«- Correct!","«- Try again!"))</f>
      </c>
    </row>
    <row r="15" spans="1:5" ht="12.75">
      <c r="A15" s="18">
        <v>2009</v>
      </c>
      <c r="B15" s="28"/>
      <c r="C15" s="31"/>
      <c r="D15" s="29"/>
      <c r="E15" s="40">
        <f>IF(D15="","",IF(D15=38000,"«- Correct!","«- Try again!"))</f>
      </c>
    </row>
    <row r="16" spans="1:5" ht="12.75">
      <c r="A16" s="18">
        <v>2010</v>
      </c>
      <c r="B16" s="28"/>
      <c r="C16" s="31"/>
      <c r="D16" s="29"/>
      <c r="E16" s="40">
        <f>IF(D16="","",IF(D16=18000,"«- Correct!","«- Try again!"))</f>
      </c>
    </row>
    <row r="17" spans="1:5" ht="12.75">
      <c r="A17" s="18">
        <v>2011</v>
      </c>
      <c r="B17" s="25"/>
      <c r="C17" s="32"/>
      <c r="D17" s="26"/>
      <c r="E17" s="40">
        <f>IF(D17="","",IF(D17=8000,"«- Correct!","«- Try again!"))</f>
      </c>
    </row>
    <row r="18" spans="1:5" ht="12.75">
      <c r="A18" s="10"/>
      <c r="B18" s="10"/>
      <c r="C18" s="10"/>
      <c r="D18" s="1"/>
      <c r="E18" s="1"/>
    </row>
    <row r="19" spans="1:5" ht="12.75">
      <c r="A19" s="11"/>
      <c r="B19" s="12"/>
      <c r="C19" s="1"/>
      <c r="D19" s="1"/>
      <c r="E19" s="1"/>
    </row>
    <row r="20" spans="1:5" ht="12.75">
      <c r="A20" s="18" t="s">
        <v>24</v>
      </c>
      <c r="B20" s="18" t="s">
        <v>25</v>
      </c>
      <c r="C20" s="18"/>
      <c r="D20" s="2"/>
      <c r="E20" s="1"/>
    </row>
    <row r="21" spans="1:5" ht="12.75">
      <c r="A21" s="18"/>
      <c r="B21" s="18"/>
      <c r="C21" s="18"/>
      <c r="D21" s="2"/>
      <c r="E21" s="1"/>
    </row>
    <row r="22" spans="1:5" ht="12.75">
      <c r="A22" s="5"/>
      <c r="B22" s="19" t="s">
        <v>11</v>
      </c>
      <c r="C22" s="19" t="s">
        <v>12</v>
      </c>
      <c r="D22" s="20" t="s">
        <v>13</v>
      </c>
      <c r="E22" s="1"/>
    </row>
    <row r="23" spans="1:5" ht="12.75">
      <c r="A23" s="21" t="s">
        <v>15</v>
      </c>
      <c r="B23" s="21" t="s">
        <v>16</v>
      </c>
      <c r="C23" s="21" t="s">
        <v>17</v>
      </c>
      <c r="D23" s="22" t="s">
        <v>18</v>
      </c>
      <c r="E23" s="1"/>
    </row>
    <row r="24" spans="1:5" ht="12.75">
      <c r="A24" s="18">
        <v>2006</v>
      </c>
      <c r="B24" s="23"/>
      <c r="C24" s="30"/>
      <c r="D24" s="24"/>
      <c r="E24" s="40">
        <f>IF(D24="","",IF(D24=86400,"«- Correct!","«- Try again!"))</f>
      </c>
    </row>
    <row r="25" spans="1:5" ht="12.75">
      <c r="A25" s="18">
        <v>2007</v>
      </c>
      <c r="B25" s="28"/>
      <c r="C25" s="31"/>
      <c r="D25" s="29"/>
      <c r="E25" s="40">
        <f>IF(D25="","",IF(D25=51840,"«- Correct!","«- Try again!"))</f>
      </c>
    </row>
    <row r="26" spans="1:5" ht="12.75">
      <c r="A26" s="18">
        <v>2008</v>
      </c>
      <c r="B26" s="28"/>
      <c r="C26" s="31"/>
      <c r="D26" s="29"/>
      <c r="E26" s="40">
        <f>IF(D26="","",IF(D26=31104,"«- Correct!","«- Try again!"))</f>
      </c>
    </row>
    <row r="27" spans="1:5" ht="12.75">
      <c r="A27" s="18">
        <v>2009</v>
      </c>
      <c r="B27" s="28"/>
      <c r="C27" s="31"/>
      <c r="D27" s="29"/>
      <c r="E27" s="40">
        <f>IF(D27="","",IF(D27=18662.4,"«- Correct!","«- Try again!"))</f>
      </c>
    </row>
    <row r="28" spans="1:5" ht="12.75">
      <c r="A28" s="18">
        <v>2010</v>
      </c>
      <c r="B28" s="28"/>
      <c r="C28" s="31"/>
      <c r="D28" s="29"/>
      <c r="E28" s="40">
        <f>IF(D28="","",IF(D28=11197.44,"«- Correct!","«- Try again!"))</f>
      </c>
    </row>
    <row r="29" spans="1:5" ht="12.75">
      <c r="A29" s="18">
        <v>2011</v>
      </c>
      <c r="B29" s="25"/>
      <c r="C29" s="32"/>
      <c r="D29" s="26"/>
      <c r="E29" s="40">
        <f>IF(D29="","",IF(D29=8000,"«- Correct!","«- Try again!"))</f>
      </c>
    </row>
    <row r="30" spans="1:5" ht="12.75">
      <c r="A30" s="11"/>
      <c r="B30" s="11"/>
      <c r="C30" s="1"/>
      <c r="D30" s="1"/>
      <c r="E30" s="1"/>
    </row>
    <row r="31" spans="1:5" ht="12.75">
      <c r="A31" s="11"/>
      <c r="B31" s="11"/>
      <c r="C31" s="1"/>
      <c r="D31" s="1"/>
      <c r="E31" s="1"/>
    </row>
    <row r="32" spans="1:5" ht="12.75">
      <c r="A32" s="18" t="s">
        <v>28</v>
      </c>
      <c r="B32" s="18" t="s">
        <v>29</v>
      </c>
      <c r="C32" s="18"/>
      <c r="D32" s="2"/>
      <c r="E32" s="1"/>
    </row>
    <row r="33" spans="1:5" ht="12.75">
      <c r="A33" s="18"/>
      <c r="B33" s="18"/>
      <c r="C33" s="18"/>
      <c r="D33" s="2"/>
      <c r="E33" s="1"/>
    </row>
    <row r="34" spans="1:9" ht="12.75">
      <c r="A34" s="5"/>
      <c r="B34" s="19" t="s">
        <v>11</v>
      </c>
      <c r="C34" s="19" t="s">
        <v>12</v>
      </c>
      <c r="D34" s="20" t="s">
        <v>13</v>
      </c>
      <c r="E34" s="1"/>
      <c r="G34" s="1"/>
      <c r="H34" s="1"/>
      <c r="I34" s="1"/>
    </row>
    <row r="35" spans="1:9" ht="12.75">
      <c r="A35" s="21" t="s">
        <v>15</v>
      </c>
      <c r="B35" s="21" t="s">
        <v>16</v>
      </c>
      <c r="C35" s="21" t="s">
        <v>17</v>
      </c>
      <c r="D35" s="22" t="s">
        <v>18</v>
      </c>
      <c r="E35" s="1"/>
      <c r="G35" s="1"/>
      <c r="H35" s="1"/>
      <c r="I35" s="1"/>
    </row>
    <row r="36" spans="1:9" ht="12.75">
      <c r="A36" s="18">
        <v>2006</v>
      </c>
      <c r="B36" s="23"/>
      <c r="C36" s="30"/>
      <c r="D36" s="24"/>
      <c r="E36" s="40">
        <f>IF(D36="","",IF(D36=91800,"«- Correct!","«- Try again!"))</f>
      </c>
      <c r="G36" s="1"/>
      <c r="H36" s="1"/>
      <c r="I36" s="1"/>
    </row>
    <row r="37" spans="1:9" ht="12.75">
      <c r="A37" s="18">
        <v>2007</v>
      </c>
      <c r="B37" s="28"/>
      <c r="C37" s="31"/>
      <c r="D37" s="29"/>
      <c r="E37" s="40">
        <f>IF(D37="","",IF(D37=64260,"«- Correct!","«- Try again!"))</f>
      </c>
      <c r="G37" s="1"/>
      <c r="H37" s="1"/>
      <c r="I37" s="1"/>
    </row>
    <row r="38" spans="1:9" ht="12.75">
      <c r="A38" s="18">
        <v>2008</v>
      </c>
      <c r="B38" s="28"/>
      <c r="C38" s="31"/>
      <c r="D38" s="29"/>
      <c r="E38" s="40">
        <f>IF(D38="","",IF(D38=44982,"«- Correct!","«- Try again!"))</f>
      </c>
      <c r="G38" s="1"/>
      <c r="H38" s="1"/>
      <c r="I38" s="1"/>
    </row>
    <row r="39" spans="1:9" ht="12.75">
      <c r="A39" s="18">
        <v>2009</v>
      </c>
      <c r="B39" s="28"/>
      <c r="C39" s="31"/>
      <c r="D39" s="29"/>
      <c r="E39" s="40">
        <f>IF(D39="","",IF(D39=31487.4,"«- Correct!","«- Try again!"))</f>
      </c>
      <c r="G39" s="1"/>
      <c r="H39" s="1"/>
      <c r="I39" s="1"/>
    </row>
    <row r="40" spans="1:9" ht="12.75">
      <c r="A40" s="18" t="s">
        <v>37</v>
      </c>
      <c r="B40" s="28"/>
      <c r="C40" s="31"/>
      <c r="D40" s="29"/>
      <c r="E40" s="40">
        <f>IF(D40="","",IF(D40=19743.4,"«- Correct!","«- Try again!"))</f>
      </c>
      <c r="G40" s="1"/>
      <c r="H40" s="1"/>
      <c r="I40" s="1"/>
    </row>
    <row r="41" spans="1:9" ht="12.75">
      <c r="A41" s="18" t="s">
        <v>38</v>
      </c>
      <c r="B41" s="25"/>
      <c r="C41" s="32"/>
      <c r="D41" s="26"/>
      <c r="E41" s="40">
        <f>IF(D41="","",IF(D41=7999.8,"«- Correct!","«- Try again!"))</f>
      </c>
      <c r="G41" s="1"/>
      <c r="H41" s="1"/>
      <c r="I41" s="1"/>
    </row>
    <row r="42" spans="1:9" ht="12.75">
      <c r="A42" s="33"/>
      <c r="B42" s="33"/>
      <c r="C42" s="2"/>
      <c r="D42" s="2"/>
      <c r="E42" s="40"/>
      <c r="F42" s="1"/>
      <c r="G42" s="1"/>
      <c r="H42" s="1"/>
      <c r="I42" s="1"/>
    </row>
    <row r="43" spans="1:9" ht="12.75">
      <c r="A43" s="33" t="s">
        <v>30</v>
      </c>
      <c r="B43" s="33"/>
      <c r="C43" s="2"/>
      <c r="D43" s="2"/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1:5" ht="12.75">
      <c r="A46" s="18" t="s">
        <v>31</v>
      </c>
      <c r="B46" s="18"/>
      <c r="C46" s="18"/>
      <c r="D46" s="18"/>
      <c r="E46" s="18"/>
    </row>
    <row r="47" spans="1:5" ht="12.75">
      <c r="A47" s="18" t="s">
        <v>32</v>
      </c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42"/>
      <c r="B49" s="42"/>
      <c r="C49" s="42"/>
      <c r="D49" s="42"/>
      <c r="E49" s="42"/>
    </row>
    <row r="50" spans="1:5" ht="12.75">
      <c r="A50" s="42"/>
      <c r="B50" s="42"/>
      <c r="C50" s="42"/>
      <c r="D50" s="42"/>
      <c r="E50" s="42"/>
    </row>
    <row r="51" spans="1:5" ht="12.75">
      <c r="A51" s="42"/>
      <c r="B51" s="42"/>
      <c r="C51" s="42"/>
      <c r="D51" s="42"/>
      <c r="E51" s="42"/>
    </row>
    <row r="52" spans="1:5" ht="12.75">
      <c r="A52" s="41"/>
      <c r="B52" s="41"/>
      <c r="C52" s="41"/>
      <c r="D52" s="41"/>
      <c r="E52" s="41"/>
    </row>
    <row r="53" spans="1:5" ht="12.75">
      <c r="A53" s="41"/>
      <c r="B53" s="41"/>
      <c r="C53" s="41"/>
      <c r="D53" s="41"/>
      <c r="E53" s="41"/>
    </row>
    <row r="54" spans="1:5" ht="12.75">
      <c r="A54" s="34"/>
      <c r="B54" s="34"/>
      <c r="C54" s="34"/>
      <c r="D54" s="34"/>
      <c r="E54" s="34"/>
    </row>
    <row r="56" spans="1:4" ht="12.75">
      <c r="A56" s="3" t="s">
        <v>0</v>
      </c>
      <c r="B56" s="14"/>
      <c r="C56" s="4"/>
      <c r="D56" s="35"/>
    </row>
    <row r="57" spans="1:4" ht="12.75">
      <c r="A57" s="14" t="s">
        <v>6</v>
      </c>
      <c r="B57" s="15"/>
      <c r="C57" s="4"/>
      <c r="D57" s="35"/>
    </row>
    <row r="58" spans="1:4" ht="12.75">
      <c r="A58" s="16"/>
      <c r="B58" s="17"/>
      <c r="C58" s="2"/>
      <c r="D58" s="5"/>
    </row>
    <row r="59" spans="1:4" ht="12.75">
      <c r="A59" s="18" t="s">
        <v>9</v>
      </c>
      <c r="B59" s="18" t="s">
        <v>10</v>
      </c>
      <c r="C59" s="2"/>
      <c r="D59" s="5"/>
    </row>
    <row r="60" spans="1:4" ht="12.75">
      <c r="A60" s="2"/>
      <c r="B60" s="2"/>
      <c r="C60" s="2"/>
      <c r="D60" s="5"/>
    </row>
    <row r="61" spans="1:4" ht="12.75">
      <c r="A61" s="2"/>
      <c r="B61" s="2" t="s">
        <v>14</v>
      </c>
      <c r="C61" s="5"/>
      <c r="D61" s="38"/>
    </row>
    <row r="62" spans="1:4" ht="12.75">
      <c r="A62" s="2"/>
      <c r="B62" s="2" t="s">
        <v>39</v>
      </c>
      <c r="C62" s="5"/>
      <c r="D62" s="27"/>
    </row>
    <row r="63" spans="1:5" ht="12.75">
      <c r="A63" s="2"/>
      <c r="B63" s="2" t="s">
        <v>20</v>
      </c>
      <c r="C63" s="5"/>
      <c r="D63" s="37"/>
      <c r="E63" s="40">
        <f>IF(D63="","",IF(D63=-10000,"«- Correct!","«- Try again!"))</f>
      </c>
    </row>
    <row r="64" spans="1:4" ht="12.75">
      <c r="A64" s="36"/>
      <c r="B64" s="36"/>
      <c r="C64" s="5"/>
      <c r="D64" s="2"/>
    </row>
    <row r="65" spans="1:4" ht="12.75">
      <c r="A65" s="2"/>
      <c r="B65" s="2"/>
      <c r="C65" s="5"/>
      <c r="D65" s="2"/>
    </row>
    <row r="66" spans="1:4" ht="12.75">
      <c r="A66" s="18" t="s">
        <v>21</v>
      </c>
      <c r="B66" s="18" t="s">
        <v>22</v>
      </c>
      <c r="C66" s="5"/>
      <c r="D66" s="2"/>
    </row>
    <row r="67" spans="1:4" ht="12.75">
      <c r="A67" s="2"/>
      <c r="B67" s="2"/>
      <c r="C67" s="5"/>
      <c r="D67" s="2"/>
    </row>
    <row r="68" spans="1:4" ht="12.75">
      <c r="A68" s="2"/>
      <c r="B68" s="2" t="s">
        <v>14</v>
      </c>
      <c r="C68" s="5"/>
      <c r="D68" s="38"/>
    </row>
    <row r="69" spans="1:4" ht="12.75">
      <c r="A69" s="2"/>
      <c r="B69" s="2" t="s">
        <v>39</v>
      </c>
      <c r="C69" s="5"/>
      <c r="D69" s="27"/>
    </row>
    <row r="70" spans="1:5" ht="12.75">
      <c r="A70" s="2"/>
      <c r="B70" s="2" t="s">
        <v>23</v>
      </c>
      <c r="C70" s="5"/>
      <c r="D70" s="37"/>
      <c r="E70" s="40">
        <f>IF(D70="","",IF(D70=9337.60000000001,"«- Correct!","«- Try again!"))</f>
      </c>
    </row>
    <row r="71" spans="1:4" ht="12.75">
      <c r="A71" s="2"/>
      <c r="B71" s="2"/>
      <c r="C71" s="5"/>
      <c r="D71" s="2"/>
    </row>
    <row r="72" spans="1:4" ht="12.75">
      <c r="A72" s="2"/>
      <c r="B72" s="2"/>
      <c r="C72" s="5"/>
      <c r="D72" s="2"/>
    </row>
    <row r="73" spans="1:4" ht="12.75">
      <c r="A73" s="18" t="s">
        <v>26</v>
      </c>
      <c r="B73" s="18" t="s">
        <v>27</v>
      </c>
      <c r="C73" s="5"/>
      <c r="D73" s="2"/>
    </row>
    <row r="74" spans="1:4" ht="12.75">
      <c r="A74" s="2"/>
      <c r="B74" s="2"/>
      <c r="C74" s="5"/>
      <c r="D74" s="2"/>
    </row>
    <row r="75" spans="1:4" ht="12.75">
      <c r="A75" s="2"/>
      <c r="B75" s="2" t="s">
        <v>14</v>
      </c>
      <c r="C75" s="5"/>
      <c r="D75" s="38"/>
    </row>
    <row r="76" spans="1:4" ht="12.75">
      <c r="A76" s="2"/>
      <c r="B76" s="2" t="s">
        <v>19</v>
      </c>
      <c r="C76" s="5"/>
      <c r="D76" s="27"/>
    </row>
    <row r="77" spans="1:5" ht="12.75">
      <c r="A77" s="2"/>
      <c r="B77" s="2" t="s">
        <v>20</v>
      </c>
      <c r="C77" s="5"/>
      <c r="D77" s="37"/>
      <c r="E77" s="40">
        <f>IF(D77="","",IF(D77=-3487.39999999999,"«- Correct!","«- Try again!"))</f>
      </c>
    </row>
    <row r="78" spans="1:3" ht="12.75">
      <c r="A78" s="1"/>
      <c r="B78" s="1"/>
      <c r="C78" s="1"/>
    </row>
    <row r="79" spans="1:5" ht="12.75">
      <c r="A79" s="18" t="s">
        <v>33</v>
      </c>
      <c r="B79" s="18"/>
      <c r="C79" s="18"/>
      <c r="D79" s="18"/>
      <c r="E79" s="18"/>
    </row>
    <row r="80" spans="1:5" ht="12.75">
      <c r="A80" s="18" t="s">
        <v>34</v>
      </c>
      <c r="B80" s="18"/>
      <c r="C80" s="18"/>
      <c r="D80" s="18"/>
      <c r="E80" s="18"/>
    </row>
    <row r="81" spans="1:5" ht="12.75">
      <c r="A81" s="18"/>
      <c r="B81" s="18"/>
      <c r="C81" s="18"/>
      <c r="D81" s="18"/>
      <c r="E81" s="18"/>
    </row>
    <row r="82" spans="1:5" ht="12.75">
      <c r="A82" s="42"/>
      <c r="B82" s="42"/>
      <c r="C82" s="42"/>
      <c r="D82" s="42"/>
      <c r="E82" s="42"/>
    </row>
    <row r="83" spans="1:5" ht="12.75">
      <c r="A83" s="42"/>
      <c r="B83" s="42"/>
      <c r="C83" s="42"/>
      <c r="D83" s="42"/>
      <c r="E83" s="42"/>
    </row>
    <row r="84" spans="1:5" ht="12.75">
      <c r="A84" s="42"/>
      <c r="B84" s="42"/>
      <c r="C84" s="42"/>
      <c r="D84" s="42"/>
      <c r="E84" s="42"/>
    </row>
    <row r="85" spans="1:5" ht="12.75">
      <c r="A85" s="41"/>
      <c r="B85" s="41"/>
      <c r="C85" s="41"/>
      <c r="D85" s="41"/>
      <c r="E85" s="41"/>
    </row>
    <row r="86" spans="1:5" ht="12.75">
      <c r="A86" s="41"/>
      <c r="B86" s="41"/>
      <c r="C86" s="41"/>
      <c r="D86" s="41"/>
      <c r="E86" s="41"/>
    </row>
    <row r="87" spans="1:5" ht="12.75">
      <c r="A87" s="34"/>
      <c r="B87" s="34"/>
      <c r="C87" s="34"/>
      <c r="D87" s="34"/>
      <c r="E87" s="34"/>
    </row>
    <row r="88" spans="1:5" ht="12.75">
      <c r="A88" s="39"/>
      <c r="B88" s="39"/>
      <c r="C88" s="39"/>
      <c r="D88" s="39"/>
      <c r="E88" s="39"/>
    </row>
  </sheetData>
  <mergeCells count="10">
    <mergeCell ref="A49:E49"/>
    <mergeCell ref="A50:E50"/>
    <mergeCell ref="A51:E51"/>
    <mergeCell ref="A52:E52"/>
    <mergeCell ref="A85:E85"/>
    <mergeCell ref="A86:E86"/>
    <mergeCell ref="A53:E53"/>
    <mergeCell ref="A82:E82"/>
    <mergeCell ref="A83:E83"/>
    <mergeCell ref="A84:E84"/>
  </mergeCells>
  <printOptions horizontalCentered="1"/>
  <pageMargins left="0.47" right="0.25" top="0.69" bottom="0.7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:IV16384"/>
    </sheetView>
  </sheetViews>
  <sheetFormatPr defaultColWidth="9.140625" defaultRowHeight="12.75"/>
  <cols>
    <col min="1" max="1" width="40.421875" style="0" bestFit="1" customWidth="1"/>
    <col min="2" max="2" width="11.28125" style="0" bestFit="1" customWidth="1"/>
  </cols>
  <sheetData>
    <row r="1" spans="1:2" ht="12.75">
      <c r="A1" s="9" t="s">
        <v>71</v>
      </c>
      <c r="B1" s="9"/>
    </row>
    <row r="2" spans="1:2" ht="12.75">
      <c r="A2" s="9"/>
      <c r="B2" s="9"/>
    </row>
    <row r="3" spans="1:2" ht="12.75">
      <c r="A3" s="15" t="s">
        <v>45</v>
      </c>
      <c r="B3" s="4"/>
    </row>
    <row r="4" spans="1:2" ht="12.75">
      <c r="A4" s="2"/>
      <c r="B4" s="2"/>
    </row>
    <row r="5" spans="1:2" ht="12.75">
      <c r="A5" s="43" t="s">
        <v>46</v>
      </c>
      <c r="B5" s="2"/>
    </row>
    <row r="6" spans="1:2" ht="12.75">
      <c r="A6" s="2" t="s">
        <v>47</v>
      </c>
      <c r="B6" s="7">
        <v>30000</v>
      </c>
    </row>
    <row r="7" spans="1:2" ht="12.75">
      <c r="A7" s="2" t="s">
        <v>48</v>
      </c>
      <c r="B7" s="44">
        <v>150000</v>
      </c>
    </row>
    <row r="8" spans="1:2" ht="12.75">
      <c r="A8" s="2" t="s">
        <v>49</v>
      </c>
      <c r="B8" s="44">
        <v>200000</v>
      </c>
    </row>
    <row r="9" spans="1:2" ht="12.75">
      <c r="A9" s="2" t="s">
        <v>50</v>
      </c>
      <c r="B9" s="44">
        <v>500000</v>
      </c>
    </row>
    <row r="10" spans="1:2" ht="12.75">
      <c r="A10" s="2" t="s">
        <v>51</v>
      </c>
      <c r="B10" s="44">
        <v>150000</v>
      </c>
    </row>
    <row r="11" spans="1:2" ht="12.75">
      <c r="A11" s="2" t="s">
        <v>52</v>
      </c>
      <c r="B11" s="44">
        <v>300000</v>
      </c>
    </row>
    <row r="12" spans="1:2" ht="12.75">
      <c r="A12" s="2" t="s">
        <v>53</v>
      </c>
      <c r="B12" s="44">
        <v>1000000</v>
      </c>
    </row>
    <row r="13" spans="1:2" ht="12.75">
      <c r="A13" s="43" t="s">
        <v>54</v>
      </c>
      <c r="B13" s="44"/>
    </row>
    <row r="14" spans="1:2" ht="12.75">
      <c r="A14" s="2" t="s">
        <v>55</v>
      </c>
      <c r="B14" s="7">
        <v>1500000</v>
      </c>
    </row>
    <row r="15" spans="1:2" ht="12.75">
      <c r="A15" s="2" t="s">
        <v>56</v>
      </c>
      <c r="B15" s="44">
        <v>1080000</v>
      </c>
    </row>
    <row r="16" spans="1:2" ht="12.75">
      <c r="A16" s="2" t="s">
        <v>57</v>
      </c>
      <c r="B16" s="44">
        <v>315000</v>
      </c>
    </row>
    <row r="17" spans="1:2" ht="12.75">
      <c r="A17" s="2" t="s">
        <v>58</v>
      </c>
      <c r="B17" s="44">
        <v>84000</v>
      </c>
    </row>
    <row r="18" spans="1:2" ht="12.75">
      <c r="A18" s="2" t="s">
        <v>59</v>
      </c>
      <c r="B18" s="44">
        <v>6000</v>
      </c>
    </row>
    <row r="19" spans="1:2" ht="12.75">
      <c r="A19" s="2" t="s">
        <v>60</v>
      </c>
      <c r="B19" s="44">
        <v>15000</v>
      </c>
    </row>
    <row r="20" spans="1:2" ht="12.75">
      <c r="A20" s="43" t="s">
        <v>61</v>
      </c>
      <c r="B20" s="44"/>
    </row>
    <row r="21" spans="1:2" ht="12.75">
      <c r="A21" s="2" t="s">
        <v>62</v>
      </c>
      <c r="B21" s="44"/>
    </row>
    <row r="22" spans="1:2" ht="12.75">
      <c r="A22" s="2" t="s">
        <v>63</v>
      </c>
      <c r="B22" s="7">
        <v>40000</v>
      </c>
    </row>
    <row r="23" spans="1:2" ht="12.75">
      <c r="A23" s="2" t="s">
        <v>64</v>
      </c>
      <c r="B23" s="44">
        <v>-46000</v>
      </c>
    </row>
    <row r="24" spans="1:2" ht="12.75">
      <c r="A24" s="2" t="s">
        <v>65</v>
      </c>
      <c r="B24" s="44"/>
    </row>
    <row r="25" spans="1:2" ht="12.75">
      <c r="A25" s="2" t="s">
        <v>66</v>
      </c>
      <c r="B25" s="7">
        <v>50000</v>
      </c>
    </row>
    <row r="26" spans="1:2" ht="12.75">
      <c r="A26" s="2" t="s">
        <v>67</v>
      </c>
      <c r="B26" s="44">
        <v>-14000</v>
      </c>
    </row>
    <row r="27" spans="1:2" ht="12.75">
      <c r="A27" s="2" t="s">
        <v>68</v>
      </c>
      <c r="B27" s="45">
        <v>-20000</v>
      </c>
    </row>
    <row r="28" spans="1:2" ht="12.75">
      <c r="A28" s="2" t="s">
        <v>69</v>
      </c>
      <c r="B28" s="45">
        <v>16000</v>
      </c>
    </row>
    <row r="29" spans="1:2" ht="13.5" thickBot="1">
      <c r="A29" s="2" t="s">
        <v>70</v>
      </c>
      <c r="B29" s="46">
        <v>10000</v>
      </c>
    </row>
    <row r="30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5.28125" style="0" bestFit="1" customWidth="1"/>
    <col min="2" max="2" width="35.00390625" style="0" bestFit="1" customWidth="1"/>
    <col min="3" max="3" width="10.7109375" style="0" bestFit="1" customWidth="1"/>
    <col min="4" max="4" width="4.140625" style="0" bestFit="1" customWidth="1"/>
  </cols>
  <sheetData>
    <row r="1" spans="3:5" ht="12.75">
      <c r="C1" s="47" t="s">
        <v>44</v>
      </c>
      <c r="D1" s="48"/>
      <c r="E1" s="48"/>
    </row>
    <row r="2" spans="3:4" ht="12.75">
      <c r="C2" s="47" t="s">
        <v>44</v>
      </c>
      <c r="D2" s="49" t="s">
        <v>44</v>
      </c>
    </row>
    <row r="3" spans="3:4" ht="12.75">
      <c r="C3" s="13"/>
      <c r="D3" s="50" t="s">
        <v>44</v>
      </c>
    </row>
    <row r="5" spans="1:6" ht="12.75">
      <c r="A5" s="18" t="s">
        <v>72</v>
      </c>
      <c r="B5" s="18"/>
      <c r="C5" s="18"/>
      <c r="D5" s="18"/>
      <c r="E5" s="18"/>
      <c r="F5" s="18"/>
    </row>
    <row r="6" spans="1:6" ht="12.75">
      <c r="A6" s="18" t="s">
        <v>73</v>
      </c>
      <c r="B6" s="18"/>
      <c r="C6" s="18"/>
      <c r="D6" s="18"/>
      <c r="E6" s="18"/>
      <c r="F6" s="18"/>
    </row>
    <row r="7" spans="1:6" ht="12.75">
      <c r="A7" s="18"/>
      <c r="B7" s="18"/>
      <c r="C7" s="18"/>
      <c r="D7" s="18"/>
      <c r="E7" s="18"/>
      <c r="F7" s="18"/>
    </row>
    <row r="8" spans="1:6" ht="12.75">
      <c r="A8" s="42"/>
      <c r="B8" s="42"/>
      <c r="C8" s="42"/>
      <c r="D8" s="42"/>
      <c r="E8" s="42"/>
      <c r="F8" s="42"/>
    </row>
    <row r="9" spans="1:6" ht="12.75">
      <c r="A9" s="41"/>
      <c r="B9" s="41"/>
      <c r="C9" s="41"/>
      <c r="D9" s="41"/>
      <c r="E9" s="41"/>
      <c r="F9" s="41"/>
    </row>
    <row r="10" spans="1:6" ht="12.75">
      <c r="A10" s="41"/>
      <c r="B10" s="41"/>
      <c r="C10" s="41"/>
      <c r="D10" s="41"/>
      <c r="E10" s="41"/>
      <c r="F10" s="41"/>
    </row>
    <row r="11" spans="1:6" ht="12.75">
      <c r="A11" s="41"/>
      <c r="B11" s="41"/>
      <c r="C11" s="41"/>
      <c r="D11" s="41"/>
      <c r="E11" s="41"/>
      <c r="F11" s="41"/>
    </row>
    <row r="12" spans="1:6" ht="12.75">
      <c r="A12" s="41"/>
      <c r="B12" s="41"/>
      <c r="C12" s="41"/>
      <c r="D12" s="41"/>
      <c r="E12" s="41"/>
      <c r="F12" s="41"/>
    </row>
    <row r="13" spans="1:6" ht="12.75">
      <c r="A13" s="41"/>
      <c r="B13" s="41"/>
      <c r="C13" s="41"/>
      <c r="D13" s="41"/>
      <c r="E13" s="41"/>
      <c r="F13" s="41"/>
    </row>
    <row r="14" spans="1:6" ht="12.75">
      <c r="A14" s="41"/>
      <c r="B14" s="41"/>
      <c r="C14" s="41"/>
      <c r="D14" s="41"/>
      <c r="E14" s="41"/>
      <c r="F14" s="41"/>
    </row>
    <row r="15" spans="1:6" ht="12.75">
      <c r="A15" s="51"/>
      <c r="B15" s="51"/>
      <c r="C15" s="51"/>
      <c r="D15" s="51"/>
      <c r="E15" s="51"/>
      <c r="F15" s="51"/>
    </row>
    <row r="17" spans="1:4" ht="12.75">
      <c r="A17" s="15" t="s">
        <v>45</v>
      </c>
      <c r="B17" s="14"/>
      <c r="C17" s="14"/>
      <c r="D17" s="14"/>
    </row>
    <row r="18" spans="1:4" ht="12.75">
      <c r="A18" s="14" t="s">
        <v>74</v>
      </c>
      <c r="B18" s="14"/>
      <c r="C18" s="14"/>
      <c r="D18" s="14"/>
    </row>
    <row r="19" spans="1:4" ht="12.75">
      <c r="A19" s="52" t="s">
        <v>75</v>
      </c>
      <c r="B19" s="17" t="s">
        <v>76</v>
      </c>
      <c r="C19" s="17"/>
      <c r="D19" s="17"/>
    </row>
    <row r="20" spans="1:4" ht="12.75">
      <c r="A20" s="17"/>
      <c r="B20" s="17" t="s">
        <v>77</v>
      </c>
      <c r="C20" s="17"/>
      <c r="D20" s="17"/>
    </row>
    <row r="21" spans="1:4" ht="12.75">
      <c r="A21" s="17"/>
      <c r="B21" s="17" t="s">
        <v>78</v>
      </c>
      <c r="C21" s="53"/>
      <c r="D21" s="17"/>
    </row>
    <row r="22" spans="1:4" ht="12.75">
      <c r="A22" s="17"/>
      <c r="B22" s="17" t="s">
        <v>79</v>
      </c>
      <c r="C22" s="54"/>
      <c r="D22" s="17"/>
    </row>
    <row r="23" spans="1:4" ht="12.75">
      <c r="A23" s="17"/>
      <c r="B23" s="55" t="s">
        <v>80</v>
      </c>
      <c r="C23" s="56"/>
      <c r="D23" s="17"/>
    </row>
    <row r="24" spans="1:4" ht="12.75">
      <c r="A24" s="17"/>
      <c r="B24" s="17" t="s">
        <v>81</v>
      </c>
      <c r="C24" s="53"/>
      <c r="D24" s="17"/>
    </row>
    <row r="25" spans="1:4" ht="12.75">
      <c r="A25" s="17"/>
      <c r="B25" s="17" t="s">
        <v>82</v>
      </c>
      <c r="C25" s="57"/>
      <c r="D25" s="17"/>
    </row>
    <row r="26" spans="1:4" ht="13.5" thickBot="1">
      <c r="A26" s="17"/>
      <c r="B26" s="17" t="s">
        <v>83</v>
      </c>
      <c r="C26" s="58"/>
      <c r="D26" s="17" t="s">
        <v>84</v>
      </c>
    </row>
    <row r="27" spans="1:4" ht="13.5" thickTop="1">
      <c r="A27" s="17"/>
      <c r="B27" s="17"/>
      <c r="C27" s="59">
        <f>IF(C26="","",IF(C26=2.53333333333333,"^ Correct!","^ Try again!"))</f>
      </c>
      <c r="D27" s="17"/>
    </row>
    <row r="28" spans="1:4" ht="12.75">
      <c r="A28" s="60" t="s">
        <v>85</v>
      </c>
      <c r="B28" s="17" t="s">
        <v>86</v>
      </c>
      <c r="C28" s="61"/>
      <c r="D28" s="17"/>
    </row>
    <row r="29" spans="1:4" ht="12.75">
      <c r="A29" s="17"/>
      <c r="B29" s="17" t="s">
        <v>87</v>
      </c>
      <c r="C29" s="61"/>
      <c r="D29" s="17"/>
    </row>
    <row r="30" spans="1:4" ht="12.75">
      <c r="A30" s="17"/>
      <c r="B30" s="17" t="s">
        <v>78</v>
      </c>
      <c r="C30" s="62"/>
      <c r="D30" s="17"/>
    </row>
    <row r="31" spans="1:4" ht="12.75">
      <c r="A31" s="17"/>
      <c r="B31" s="17" t="s">
        <v>79</v>
      </c>
      <c r="C31" s="56"/>
      <c r="D31" s="17"/>
    </row>
    <row r="32" spans="1:4" ht="12.75">
      <c r="A32" s="17"/>
      <c r="B32" s="17" t="s">
        <v>88</v>
      </c>
      <c r="C32" s="53"/>
      <c r="D32" s="17"/>
    </row>
    <row r="33" spans="1:4" ht="12.75">
      <c r="A33" s="17"/>
      <c r="B33" s="17" t="s">
        <v>82</v>
      </c>
      <c r="C33" s="57"/>
      <c r="D33" s="17"/>
    </row>
    <row r="34" spans="1:4" ht="13.5" thickBot="1">
      <c r="A34" s="17"/>
      <c r="B34" s="17" t="s">
        <v>89</v>
      </c>
      <c r="C34" s="58"/>
      <c r="D34" s="17" t="s">
        <v>84</v>
      </c>
    </row>
    <row r="35" spans="1:4" ht="13.5" thickTop="1">
      <c r="A35" s="17"/>
      <c r="B35" s="17"/>
      <c r="C35" s="59">
        <f>IF(C34="","",IF(C34=1.2,"^ Correct!","^ Try again!"))</f>
      </c>
      <c r="D35" s="17"/>
    </row>
    <row r="36" spans="1:4" ht="12.75">
      <c r="A36" s="60" t="s">
        <v>90</v>
      </c>
      <c r="B36" s="17" t="s">
        <v>91</v>
      </c>
      <c r="C36" s="61"/>
      <c r="D36" s="17"/>
    </row>
    <row r="37" spans="1:4" ht="12.75">
      <c r="A37" s="17"/>
      <c r="B37" s="17" t="s">
        <v>92</v>
      </c>
      <c r="C37" s="62"/>
      <c r="D37" s="17"/>
    </row>
    <row r="38" spans="1:4" ht="12.75">
      <c r="A38" s="17"/>
      <c r="B38" s="17" t="s">
        <v>93</v>
      </c>
      <c r="C38" s="56"/>
      <c r="D38" s="17"/>
    </row>
    <row r="39" spans="1:4" ht="13.5" thickBot="1">
      <c r="A39" s="17"/>
      <c r="B39" s="17" t="s">
        <v>94</v>
      </c>
      <c r="C39" s="63"/>
      <c r="D39" s="17"/>
    </row>
    <row r="40" spans="1:4" ht="13.5" thickTop="1">
      <c r="A40" s="17"/>
      <c r="B40" s="17"/>
      <c r="C40" s="59">
        <f>IF(C39="","",IF(C39=230000,"^ Correct!","^ Try again!"))</f>
      </c>
      <c r="D40" s="17"/>
    </row>
    <row r="41" spans="1:4" ht="12.75">
      <c r="A41" s="60" t="s">
        <v>95</v>
      </c>
      <c r="B41" s="17" t="s">
        <v>96</v>
      </c>
      <c r="C41" s="61"/>
      <c r="D41" s="17"/>
    </row>
    <row r="42" spans="1:4" ht="12.75">
      <c r="A42" s="17"/>
      <c r="B42" s="17" t="s">
        <v>97</v>
      </c>
      <c r="C42" s="61"/>
      <c r="D42" s="17"/>
    </row>
    <row r="43" spans="1:4" ht="12.75">
      <c r="A43" s="17"/>
      <c r="B43" s="55" t="s">
        <v>98</v>
      </c>
      <c r="C43" s="62"/>
      <c r="D43" s="17"/>
    </row>
    <row r="44" spans="1:4" ht="12.75">
      <c r="A44" s="17"/>
      <c r="B44" s="17" t="s">
        <v>99</v>
      </c>
      <c r="C44" s="56"/>
      <c r="D44" s="17"/>
    </row>
    <row r="45" spans="1:4" ht="12.75">
      <c r="A45" s="17"/>
      <c r="B45" s="17" t="s">
        <v>100</v>
      </c>
      <c r="C45" s="53"/>
      <c r="D45" s="17"/>
    </row>
    <row r="46" spans="1:4" ht="12.75">
      <c r="A46" s="17"/>
      <c r="B46" s="17" t="s">
        <v>101</v>
      </c>
      <c r="C46" s="54"/>
      <c r="D46" s="17"/>
    </row>
    <row r="47" spans="1:4" ht="13.5" thickBot="1">
      <c r="A47" s="17"/>
      <c r="B47" s="17" t="s">
        <v>102</v>
      </c>
      <c r="C47" s="64"/>
      <c r="D47" s="17"/>
    </row>
    <row r="48" spans="1:4" ht="13.5" thickTop="1">
      <c r="A48" s="65"/>
      <c r="B48" s="65"/>
      <c r="C48" s="40">
        <f>IF(C47="","",IF(C47=0.7,"^ Correct!","^ Try again!"))</f>
      </c>
      <c r="D48" s="65"/>
    </row>
    <row r="50" spans="1:6" ht="12.75">
      <c r="A50" s="18" t="s">
        <v>103</v>
      </c>
      <c r="B50" s="18"/>
      <c r="C50" s="18"/>
      <c r="D50" s="18"/>
      <c r="E50" s="18"/>
      <c r="F50" s="18"/>
    </row>
    <row r="51" spans="1:6" ht="12.75">
      <c r="A51" s="18" t="s">
        <v>104</v>
      </c>
      <c r="B51" s="18"/>
      <c r="C51" s="18"/>
      <c r="D51" s="18"/>
      <c r="E51" s="18"/>
      <c r="F51" s="18"/>
    </row>
    <row r="52" spans="1:6" ht="12.75">
      <c r="A52" s="18"/>
      <c r="B52" s="18"/>
      <c r="C52" s="18"/>
      <c r="D52" s="18"/>
      <c r="E52" s="18"/>
      <c r="F52" s="18"/>
    </row>
    <row r="53" spans="1:6" ht="12.75">
      <c r="A53" s="42"/>
      <c r="B53" s="42"/>
      <c r="C53" s="42"/>
      <c r="D53" s="42"/>
      <c r="E53" s="42"/>
      <c r="F53" s="42"/>
    </row>
    <row r="54" spans="1:6" ht="12.75">
      <c r="A54" s="41"/>
      <c r="B54" s="41"/>
      <c r="C54" s="41"/>
      <c r="D54" s="41"/>
      <c r="E54" s="41"/>
      <c r="F54" s="41"/>
    </row>
    <row r="55" spans="1:6" ht="12.75">
      <c r="A55" s="41"/>
      <c r="B55" s="41"/>
      <c r="C55" s="41"/>
      <c r="D55" s="41"/>
      <c r="E55" s="41"/>
      <c r="F55" s="41"/>
    </row>
    <row r="56" spans="1:6" ht="12.75">
      <c r="A56" s="41"/>
      <c r="B56" s="41"/>
      <c r="C56" s="41"/>
      <c r="D56" s="41"/>
      <c r="E56" s="41"/>
      <c r="F56" s="41"/>
    </row>
    <row r="57" spans="1:6" ht="12.75">
      <c r="A57" s="41"/>
      <c r="B57" s="41"/>
      <c r="C57" s="41"/>
      <c r="D57" s="41"/>
      <c r="E57" s="41"/>
      <c r="F57" s="41"/>
    </row>
    <row r="58" spans="1:6" ht="12.75">
      <c r="A58" s="41"/>
      <c r="B58" s="41"/>
      <c r="C58" s="41"/>
      <c r="D58" s="41"/>
      <c r="E58" s="41"/>
      <c r="F58" s="41"/>
    </row>
    <row r="59" spans="1:6" ht="12.75">
      <c r="A59" s="51"/>
      <c r="B59" s="51"/>
      <c r="C59" s="51"/>
      <c r="D59" s="51"/>
      <c r="E59" s="51"/>
      <c r="F59" s="51"/>
    </row>
    <row r="61" spans="1:6" ht="12.75">
      <c r="A61" s="15" t="s">
        <v>45</v>
      </c>
      <c r="B61" s="14"/>
      <c r="C61" s="14"/>
      <c r="D61" s="14"/>
      <c r="E61" s="35"/>
      <c r="F61" s="35"/>
    </row>
    <row r="62" spans="1:6" ht="12.75">
      <c r="A62" s="14" t="s">
        <v>74</v>
      </c>
      <c r="B62" s="14"/>
      <c r="C62" s="14"/>
      <c r="D62" s="14"/>
      <c r="E62" s="66"/>
      <c r="F62" s="66"/>
    </row>
    <row r="63" spans="1:6" ht="12.75">
      <c r="A63" s="52" t="s">
        <v>105</v>
      </c>
      <c r="B63" s="67" t="s">
        <v>106</v>
      </c>
      <c r="C63" s="17"/>
      <c r="D63" s="17"/>
      <c r="E63" s="18"/>
      <c r="F63" s="18"/>
    </row>
    <row r="64" spans="1:6" ht="12.75">
      <c r="A64" s="17"/>
      <c r="B64" s="17" t="s">
        <v>107</v>
      </c>
      <c r="C64" s="17"/>
      <c r="D64" s="17"/>
      <c r="E64" s="18"/>
      <c r="F64" s="18"/>
    </row>
    <row r="65" spans="1:6" ht="12.75">
      <c r="A65" s="17"/>
      <c r="B65" s="17" t="s">
        <v>108</v>
      </c>
      <c r="C65" s="53"/>
      <c r="D65" s="17"/>
      <c r="E65" s="18"/>
      <c r="F65" s="18"/>
    </row>
    <row r="66" spans="1:6" ht="12.75">
      <c r="A66" s="17"/>
      <c r="B66" s="17" t="s">
        <v>109</v>
      </c>
      <c r="C66" s="68"/>
      <c r="D66" s="17"/>
      <c r="E66" s="18"/>
      <c r="F66" s="18"/>
    </row>
    <row r="67" spans="1:6" ht="12.75">
      <c r="A67" s="17"/>
      <c r="B67" s="55" t="s">
        <v>110</v>
      </c>
      <c r="C67" s="69"/>
      <c r="D67" s="17"/>
      <c r="E67" s="18"/>
      <c r="F67" s="18"/>
    </row>
    <row r="68" spans="1:6" ht="12.75">
      <c r="A68" s="17"/>
      <c r="B68" s="17" t="s">
        <v>111</v>
      </c>
      <c r="C68" s="53"/>
      <c r="D68" s="17"/>
      <c r="E68" s="18"/>
      <c r="F68" s="18"/>
    </row>
    <row r="69" spans="1:6" ht="12.75">
      <c r="A69" s="17"/>
      <c r="B69" s="17" t="s">
        <v>112</v>
      </c>
      <c r="C69" s="68"/>
      <c r="D69" s="17"/>
      <c r="E69" s="18"/>
      <c r="F69" s="18"/>
    </row>
    <row r="70" spans="1:6" ht="13.5" thickBot="1">
      <c r="A70" s="17"/>
      <c r="B70" s="17" t="s">
        <v>113</v>
      </c>
      <c r="C70" s="70"/>
      <c r="D70" s="17"/>
      <c r="E70" s="18"/>
      <c r="F70" s="18"/>
    </row>
    <row r="71" spans="1:6" ht="13.5" thickTop="1">
      <c r="A71" s="17"/>
      <c r="B71" s="17"/>
      <c r="C71" s="59">
        <f>IF(C70="","",IF(C70=0.105,"^ Correct!","^ Try again!"))</f>
      </c>
      <c r="D71" s="17"/>
      <c r="E71" s="18"/>
      <c r="F71" s="18"/>
    </row>
    <row r="72" spans="1:6" ht="12.75">
      <c r="A72" s="60" t="s">
        <v>85</v>
      </c>
      <c r="B72" s="17" t="s">
        <v>114</v>
      </c>
      <c r="C72" s="17"/>
      <c r="D72" s="17"/>
      <c r="E72" s="18"/>
      <c r="F72" s="18"/>
    </row>
    <row r="73" spans="1:6" ht="12.75">
      <c r="A73" s="17"/>
      <c r="B73" s="17" t="s">
        <v>115</v>
      </c>
      <c r="C73" s="53"/>
      <c r="D73" s="17"/>
      <c r="E73" s="18"/>
      <c r="F73" s="18"/>
    </row>
    <row r="74" spans="1:6" ht="12.75">
      <c r="A74" s="17"/>
      <c r="B74" s="17" t="s">
        <v>116</v>
      </c>
      <c r="C74" s="57"/>
      <c r="D74" s="17"/>
      <c r="E74" s="18"/>
      <c r="F74" s="18"/>
    </row>
    <row r="75" spans="1:6" ht="13.5" thickBot="1">
      <c r="A75" s="17"/>
      <c r="B75" s="17" t="s">
        <v>117</v>
      </c>
      <c r="C75" s="64"/>
      <c r="D75" s="17"/>
      <c r="E75" s="18"/>
      <c r="F75" s="18"/>
    </row>
    <row r="76" spans="1:6" ht="13.5" thickTop="1">
      <c r="A76" s="71"/>
      <c r="B76" s="71"/>
      <c r="C76" s="40">
        <f>IF(C75="","",IF(C75=0.05,"^ Correct!","^ Try again!"))</f>
      </c>
      <c r="D76" s="71"/>
      <c r="E76" s="72"/>
      <c r="F76" s="72"/>
    </row>
    <row r="77" spans="1:6" ht="12.75">
      <c r="A77" s="72"/>
      <c r="B77" s="72"/>
      <c r="C77" s="72"/>
      <c r="D77" s="72"/>
      <c r="E77" s="72"/>
      <c r="F77" s="72"/>
    </row>
    <row r="78" spans="1:6" ht="12.75">
      <c r="A78" s="18" t="s">
        <v>118</v>
      </c>
      <c r="B78" s="18"/>
      <c r="C78" s="18"/>
      <c r="D78" s="18"/>
      <c r="E78" s="18"/>
      <c r="F78" s="18"/>
    </row>
    <row r="79" spans="1:6" ht="12.75">
      <c r="A79" s="18" t="s">
        <v>119</v>
      </c>
      <c r="B79" s="18"/>
      <c r="C79" s="18"/>
      <c r="D79" s="18"/>
      <c r="E79" s="18"/>
      <c r="F79" s="18"/>
    </row>
    <row r="80" spans="1:6" ht="12.75">
      <c r="A80" s="18"/>
      <c r="B80" s="18"/>
      <c r="C80" s="18"/>
      <c r="D80" s="18"/>
      <c r="E80" s="18"/>
      <c r="F80" s="18"/>
    </row>
    <row r="81" spans="1:6" ht="12.75">
      <c r="A81" s="42"/>
      <c r="B81" s="42"/>
      <c r="C81" s="42"/>
      <c r="D81" s="42"/>
      <c r="E81" s="42"/>
      <c r="F81" s="42"/>
    </row>
    <row r="82" spans="1:6" ht="12.75">
      <c r="A82" s="41"/>
      <c r="B82" s="41"/>
      <c r="C82" s="41"/>
      <c r="D82" s="41"/>
      <c r="E82" s="41"/>
      <c r="F82" s="41"/>
    </row>
    <row r="83" spans="1:6" ht="12.75">
      <c r="A83" s="41"/>
      <c r="B83" s="41"/>
      <c r="C83" s="41"/>
      <c r="D83" s="41"/>
      <c r="E83" s="41"/>
      <c r="F83" s="41"/>
    </row>
    <row r="84" spans="1:6" ht="12.75">
      <c r="A84" s="41"/>
      <c r="B84" s="41"/>
      <c r="C84" s="41"/>
      <c r="D84" s="41"/>
      <c r="E84" s="41"/>
      <c r="F84" s="41"/>
    </row>
    <row r="85" spans="1:6" ht="12.75">
      <c r="A85" s="41"/>
      <c r="B85" s="41"/>
      <c r="C85" s="41"/>
      <c r="D85" s="41"/>
      <c r="E85" s="41"/>
      <c r="F85" s="41"/>
    </row>
    <row r="86" spans="1:6" ht="12.75">
      <c r="A86" s="41"/>
      <c r="B86" s="41"/>
      <c r="C86" s="41"/>
      <c r="D86" s="41"/>
      <c r="E86" s="41"/>
      <c r="F86" s="41"/>
    </row>
    <row r="87" spans="1:6" ht="12.75">
      <c r="A87" s="41"/>
      <c r="B87" s="41"/>
      <c r="C87" s="41"/>
      <c r="D87" s="41"/>
      <c r="E87" s="41"/>
      <c r="F87" s="41"/>
    </row>
    <row r="88" spans="1:6" ht="12.75">
      <c r="A88" s="41"/>
      <c r="B88" s="41"/>
      <c r="C88" s="41"/>
      <c r="D88" s="41"/>
      <c r="E88" s="41"/>
      <c r="F88" s="41"/>
    </row>
    <row r="89" spans="1:6" ht="12.75">
      <c r="A89" s="51"/>
      <c r="B89" s="51"/>
      <c r="C89" s="51"/>
      <c r="D89" s="51"/>
      <c r="E89" s="51"/>
      <c r="F89" s="51"/>
    </row>
    <row r="90" spans="1:6" ht="12.75">
      <c r="A90" s="41"/>
      <c r="B90" s="41"/>
      <c r="C90" s="41"/>
      <c r="D90" s="41"/>
      <c r="E90" s="41"/>
      <c r="F90" s="41"/>
    </row>
    <row r="91" spans="1:6" ht="12.75">
      <c r="A91" s="41"/>
      <c r="B91" s="41"/>
      <c r="C91" s="41"/>
      <c r="D91" s="41"/>
      <c r="E91" s="41"/>
      <c r="F91" s="41"/>
    </row>
    <row r="92" spans="1:6" ht="12.75">
      <c r="A92" s="41"/>
      <c r="B92" s="41"/>
      <c r="C92" s="41"/>
      <c r="D92" s="41"/>
      <c r="E92" s="41"/>
      <c r="F92" s="41"/>
    </row>
    <row r="93" spans="1:6" ht="12.75">
      <c r="A93" s="41"/>
      <c r="B93" s="41"/>
      <c r="C93" s="41"/>
      <c r="D93" s="41"/>
      <c r="E93" s="41"/>
      <c r="F93" s="41"/>
    </row>
    <row r="94" spans="1:6" ht="12.75">
      <c r="A94" s="41"/>
      <c r="B94" s="41"/>
      <c r="C94" s="41"/>
      <c r="D94" s="41"/>
      <c r="E94" s="41"/>
      <c r="F94" s="41"/>
    </row>
    <row r="95" spans="1:6" ht="12.75">
      <c r="A95" s="51"/>
      <c r="B95" s="51"/>
      <c r="C95" s="51"/>
      <c r="D95" s="51"/>
      <c r="E95" s="51"/>
      <c r="F95" s="51"/>
    </row>
    <row r="96" spans="1:6" ht="12.75">
      <c r="A96" s="41"/>
      <c r="B96" s="41"/>
      <c r="C96" s="41"/>
      <c r="D96" s="41"/>
      <c r="E96" s="41"/>
      <c r="F96" s="41"/>
    </row>
    <row r="97" spans="1:6" ht="12.75">
      <c r="A97" s="41"/>
      <c r="B97" s="41"/>
      <c r="C97" s="41"/>
      <c r="D97" s="41"/>
      <c r="E97" s="41"/>
      <c r="F97" s="41"/>
    </row>
    <row r="98" spans="1:6" ht="12.75">
      <c r="A98" s="51"/>
      <c r="B98" s="51"/>
      <c r="C98" s="51"/>
      <c r="D98" s="51"/>
      <c r="E98" s="51"/>
      <c r="F98" s="51"/>
    </row>
    <row r="100" spans="1:6" ht="12.75">
      <c r="A100" s="18" t="s">
        <v>120</v>
      </c>
      <c r="B100" s="18"/>
      <c r="C100" s="18"/>
      <c r="D100" s="18"/>
      <c r="E100" s="18"/>
      <c r="F100" s="18"/>
    </row>
    <row r="101" spans="1:6" ht="12.75">
      <c r="A101" s="18" t="s">
        <v>121</v>
      </c>
      <c r="B101" s="18"/>
      <c r="C101" s="18"/>
      <c r="D101" s="18"/>
      <c r="E101" s="18"/>
      <c r="F101" s="18"/>
    </row>
    <row r="102" spans="1:6" ht="12.75">
      <c r="A102" s="18"/>
      <c r="B102" s="18"/>
      <c r="C102" s="18"/>
      <c r="D102" s="18"/>
      <c r="E102" s="18"/>
      <c r="F102" s="18"/>
    </row>
    <row r="103" spans="1:6" ht="12.75">
      <c r="A103" s="42"/>
      <c r="B103" s="42"/>
      <c r="C103" s="42"/>
      <c r="D103" s="42"/>
      <c r="E103" s="42"/>
      <c r="F103" s="42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51"/>
      <c r="B110" s="51"/>
      <c r="C110" s="51"/>
      <c r="D110" s="51"/>
      <c r="E110" s="51"/>
      <c r="F110" s="5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51"/>
      <c r="B116" s="51"/>
      <c r="C116" s="51"/>
      <c r="D116" s="51"/>
      <c r="E116" s="51"/>
      <c r="F116" s="5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51"/>
      <c r="B122" s="51"/>
      <c r="C122" s="51"/>
      <c r="D122" s="51"/>
      <c r="E122" s="51"/>
      <c r="F122" s="51"/>
    </row>
  </sheetData>
  <mergeCells count="54">
    <mergeCell ref="A121:F121"/>
    <mergeCell ref="A122:F122"/>
    <mergeCell ref="A117:F117"/>
    <mergeCell ref="A118:F118"/>
    <mergeCell ref="A119:F119"/>
    <mergeCell ref="A120:F120"/>
    <mergeCell ref="A113:F113"/>
    <mergeCell ref="A114:F114"/>
    <mergeCell ref="A115:F115"/>
    <mergeCell ref="A116:F116"/>
    <mergeCell ref="A109:F109"/>
    <mergeCell ref="A110:F110"/>
    <mergeCell ref="A111:F111"/>
    <mergeCell ref="A112:F112"/>
    <mergeCell ref="A105:F105"/>
    <mergeCell ref="A106:F106"/>
    <mergeCell ref="A107:F107"/>
    <mergeCell ref="A108:F108"/>
    <mergeCell ref="A97:F97"/>
    <mergeCell ref="A98:F98"/>
    <mergeCell ref="A103:F103"/>
    <mergeCell ref="A104:F104"/>
    <mergeCell ref="A93:F93"/>
    <mergeCell ref="A94:F94"/>
    <mergeCell ref="A95:F95"/>
    <mergeCell ref="A96:F96"/>
    <mergeCell ref="A89:F89"/>
    <mergeCell ref="A90:F90"/>
    <mergeCell ref="A91:F91"/>
    <mergeCell ref="A92:F92"/>
    <mergeCell ref="A85:F85"/>
    <mergeCell ref="A86:F86"/>
    <mergeCell ref="A87:F87"/>
    <mergeCell ref="A88:F88"/>
    <mergeCell ref="A81:F81"/>
    <mergeCell ref="A82:F82"/>
    <mergeCell ref="A83:F83"/>
    <mergeCell ref="A84:F84"/>
    <mergeCell ref="A56:F56"/>
    <mergeCell ref="A57:F57"/>
    <mergeCell ref="A58:F58"/>
    <mergeCell ref="A59:F59"/>
    <mergeCell ref="A15:F15"/>
    <mergeCell ref="A53:F53"/>
    <mergeCell ref="A54:F54"/>
    <mergeCell ref="A55:F55"/>
    <mergeCell ref="A11:F11"/>
    <mergeCell ref="A12:F12"/>
    <mergeCell ref="A13:F13"/>
    <mergeCell ref="A14:F14"/>
    <mergeCell ref="D1:E1"/>
    <mergeCell ref="A8:F8"/>
    <mergeCell ref="A9:F9"/>
    <mergeCell ref="A10:F10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HOLLY JOCHIMS</cp:lastModifiedBy>
  <cp:lastPrinted>2006-11-12T00:13:39Z</cp:lastPrinted>
  <dcterms:created xsi:type="dcterms:W3CDTF">2002-01-03T18:06:33Z</dcterms:created>
  <dcterms:modified xsi:type="dcterms:W3CDTF">2007-08-03T00:41:49Z</dcterms:modified>
  <cp:category/>
  <cp:version/>
  <cp:contentType/>
  <cp:contentStatus/>
</cp:coreProperties>
</file>