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2120" windowHeight="8835" activeTab="0"/>
  </bookViews>
  <sheets>
    <sheet name="Portfolio" sheetId="1" r:id="rId1"/>
    <sheet name="SolverTableSheet" sheetId="2" state="veryHidden" r:id="rId2"/>
  </sheets>
  <definedNames>
    <definedName name="AbandonmentCosts">#REF!</definedName>
    <definedName name="AdjustedNumberInstalled">#REF!</definedName>
    <definedName name="Allocation">'Portfolio'!$C$9:$C$16</definedName>
    <definedName name="Allocations">#REF!</definedName>
    <definedName name="AllocationsNew">#REF!</definedName>
    <definedName name="AllocationsNoProb">#REF!</definedName>
    <definedName name="BaseCoef">#REF!</definedName>
    <definedName name="Capacities">#REF!</definedName>
    <definedName name="Customers">#REF!</definedName>
    <definedName name="FixedCost">#REF!</definedName>
    <definedName name="GrossProfit">#REF!</definedName>
    <definedName name="Integer">#REF!</definedName>
    <definedName name="MinReturn">#REF!</definedName>
    <definedName name="MinReturnNoProb">#REF!</definedName>
    <definedName name="NetProfit">#REF!</definedName>
    <definedName name="OpenedLocations">#REF!</definedName>
    <definedName name="PortfolioMean">#REF!</definedName>
    <definedName name="PortfolioReturn">#REF!</definedName>
    <definedName name="PortfolioReturnNew">#REF!</definedName>
    <definedName name="PortfolioReturnNoProb">#REF!</definedName>
    <definedName name="PortfolioStdNoProb">#REF!</definedName>
    <definedName name="PortfolioVariance">#REF!</definedName>
    <definedName name="PortfRet">'Portfolio'!$B$21</definedName>
    <definedName name="PortfStd">'Portfolio'!$B$22</definedName>
    <definedName name="PortfStdNew">#REF!</definedName>
    <definedName name="Probabilities">'Portfolio'!$F$6:$J$6</definedName>
    <definedName name="ProbabilitiesNew">#REF!</definedName>
    <definedName name="PrtfolioStd">#REF!</definedName>
    <definedName name="ReqReturn">'Portfolio'!$D$21</definedName>
    <definedName name="RequiredReturnNew">#REF!</definedName>
    <definedName name="ReturnNew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2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outingDecisions">#REF!</definedName>
    <definedName name="ServerInstalled">#REF!</definedName>
    <definedName name="ServerUsage">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'Portfolio'!$C$17</definedName>
    <definedName name="solver_lhs2" localSheetId="0" hidden="1">'Portfolio'!$C$17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l2" localSheetId="0" hidden="1">2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SumWeights">#REF!</definedName>
    <definedName name="TotalAlloc">'Portfolio'!$C$17</definedName>
    <definedName name="TotalAllocation">#REF!</definedName>
    <definedName name="TotalAllocationNoProb">#REF!</definedName>
    <definedName name="TotalAllocNew">#REF!</definedName>
    <definedName name="TotalProb">'Portfolio'!$J$6</definedName>
    <definedName name="TotalServerCost">#REF!</definedName>
    <definedName name="UsersConnected">#REF!</definedName>
    <definedName name="UsersRouted">#REF!</definedName>
    <definedName name="Weights">#REF!</definedName>
  </definedNames>
  <calcPr fullCalcOnLoad="1"/>
</workbook>
</file>

<file path=xl/comments1.xml><?xml version="1.0" encoding="utf-8"?>
<comments xmlns="http://schemas.openxmlformats.org/spreadsheetml/2006/main">
  <authors>
    <author>Art</author>
  </authors>
  <commentList>
    <comment ref="A30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</commentList>
</comments>
</file>

<file path=xl/sharedStrings.xml><?xml version="1.0" encoding="utf-8"?>
<sst xmlns="http://schemas.openxmlformats.org/spreadsheetml/2006/main" count="49" uniqueCount="48">
  <si>
    <t>Total</t>
  </si>
  <si>
    <t>Portfolio return</t>
  </si>
  <si>
    <t>Scenario</t>
  </si>
  <si>
    <t>$C$6</t>
  </si>
  <si>
    <t>Portfolio Std</t>
  </si>
  <si>
    <t>Portfolio Return</t>
  </si>
  <si>
    <t>Fund</t>
  </si>
  <si>
    <t>Returns forecasts</t>
  </si>
  <si>
    <t>Percentage invested</t>
  </si>
  <si>
    <t>.075,.11,.17</t>
  </si>
  <si>
    <t>$C$5</t>
  </si>
  <si>
    <t>$C$7</t>
  </si>
  <si>
    <t>$C$8</t>
  </si>
  <si>
    <t>$C$9</t>
  </si>
  <si>
    <t>$C$10</t>
  </si>
  <si>
    <t>$C$11</t>
  </si>
  <si>
    <t>$C$12</t>
  </si>
  <si>
    <t>Fund percentages</t>
  </si>
  <si>
    <t>Scenario Probabilities</t>
  </si>
  <si>
    <t>$B$18</t>
  </si>
  <si>
    <t>Solver Table Results:</t>
  </si>
  <si>
    <t>Standard deviation of forecast</t>
  </si>
  <si>
    <t>Average return forecast</t>
  </si>
  <si>
    <t>Sustenance Engery Fund</t>
  </si>
  <si>
    <t>Sherwood Social Justice Fund</t>
  </si>
  <si>
    <t>Gaia Balanced Fund</t>
  </si>
  <si>
    <t>Global Equities Fund</t>
  </si>
  <si>
    <t>Faun Responsible Growth Fund</t>
  </si>
  <si>
    <t>Falcon Renewal Growht Fund</t>
  </si>
  <si>
    <t>Pyrrhus Victory Fund</t>
  </si>
  <si>
    <t>SEF</t>
  </si>
  <si>
    <t>SSJF</t>
  </si>
  <si>
    <t>GBF</t>
  </si>
  <si>
    <t>GEF</t>
  </si>
  <si>
    <t>WEF</t>
  </si>
  <si>
    <t>PVF</t>
  </si>
  <si>
    <t>Winander Echo Fund</t>
  </si>
  <si>
    <t>$I$25</t>
  </si>
  <si>
    <t>$L$29</t>
  </si>
  <si>
    <t>$C$22:$J$22</t>
  </si>
  <si>
    <t>FnRGF</t>
  </si>
  <si>
    <t>FlRGF</t>
  </si>
  <si>
    <t>Portfolio return -- &gt;</t>
  </si>
  <si>
    <t>Use solver to enter the objective function, constraints and decision variables to come up with the optimal solution.</t>
  </si>
  <si>
    <t>When in the solver window be sure to click on options, and make any necessary changes there too.</t>
  </si>
  <si>
    <t>This total is also a constraint</t>
  </si>
  <si>
    <t>Click on tools, and use solver to find the minimum risk portfolio</t>
  </si>
  <si>
    <t>Insert the appropriate formulas in the blue-highlighted areas to solve the problem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</si>
</sst>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_)"/>
    <numFmt numFmtId="167" formatCode="0.0000"/>
    <numFmt numFmtId="168" formatCode="0.000"/>
    <numFmt numFmtId="169" formatCode="0.0000000000000000%"/>
    <numFmt numFmtId="170" formatCode="0.00000000000000000"/>
    <numFmt numFmtId="171" formatCode="0.0000000000"/>
    <numFmt numFmtId="172" formatCode="0.00000000000000%"/>
    <numFmt numFmtId="173" formatCode="0.0"/>
    <numFmt numFmtId="174" formatCode="0.0000000"/>
    <numFmt numFmtId="175" formatCode="0.000000"/>
    <numFmt numFmtId="176" formatCode="0.00000"/>
    <numFmt numFmtId="177" formatCode="0.0000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</numFmts>
  <fonts count="14">
    <font>
      <sz val="10"/>
      <name val="Arial"/>
      <family val="0"/>
    </font>
    <font>
      <sz val="8"/>
      <name val="Tahoma"/>
      <family val="0"/>
    </font>
    <font>
      <sz val="10"/>
      <color indexed="12"/>
      <name val="Arial"/>
      <family val="2"/>
    </font>
    <font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1" xfId="0" applyFont="1" applyBorder="1" applyAlignment="1">
      <alignment/>
    </xf>
    <xf numFmtId="10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165" fontId="3" fillId="0" borderId="2" xfId="0" applyNumberFormat="1" applyFont="1" applyBorder="1" applyAlignment="1">
      <alignment/>
    </xf>
    <xf numFmtId="9" fontId="3" fillId="2" borderId="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3" borderId="3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165" fontId="3" fillId="4" borderId="3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/>
    </xf>
    <xf numFmtId="0" fontId="0" fillId="5" borderId="3" xfId="0" applyFill="1" applyBorder="1" applyAlignment="1">
      <alignment horizontal="right"/>
    </xf>
    <xf numFmtId="9" fontId="0" fillId="5" borderId="3" xfId="0" applyNumberFormat="1" applyFill="1" applyBorder="1" applyAlignment="1">
      <alignment/>
    </xf>
    <xf numFmtId="9" fontId="3" fillId="0" borderId="3" xfId="0" applyNumberFormat="1" applyFont="1" applyBorder="1" applyAlignment="1">
      <alignment/>
    </xf>
    <xf numFmtId="9" fontId="3" fillId="0" borderId="2" xfId="0" applyNumberFormat="1" applyFont="1" applyBorder="1" applyAlignment="1">
      <alignment/>
    </xf>
    <xf numFmtId="171" fontId="3" fillId="0" borderId="4" xfId="0" applyNumberFormat="1" applyFont="1" applyBorder="1" applyAlignment="1">
      <alignment wrapText="1"/>
    </xf>
    <xf numFmtId="9" fontId="3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right"/>
    </xf>
    <xf numFmtId="0" fontId="3" fillId="5" borderId="5" xfId="0" applyFont="1" applyFill="1" applyBorder="1" applyAlignment="1">
      <alignment/>
    </xf>
    <xf numFmtId="0" fontId="0" fillId="5" borderId="5" xfId="0" applyFill="1" applyBorder="1" applyAlignment="1">
      <alignment horizontal="right"/>
    </xf>
    <xf numFmtId="9" fontId="0" fillId="5" borderId="5" xfId="0" applyNumberForma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165" fontId="0" fillId="4" borderId="7" xfId="21" applyNumberFormat="1" applyFill="1" applyBorder="1" applyAlignment="1">
      <alignment/>
    </xf>
    <xf numFmtId="165" fontId="0" fillId="4" borderId="8" xfId="21" applyNumberForma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7" xfId="0" applyFill="1" applyBorder="1" applyAlignment="1">
      <alignment horizontal="right"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3" fillId="6" borderId="3" xfId="21" applyFont="1" applyFill="1" applyBorder="1" applyAlignment="1">
      <alignment/>
    </xf>
    <xf numFmtId="2" fontId="3" fillId="7" borderId="3" xfId="0" applyNumberFormat="1" applyFont="1" applyFill="1" applyBorder="1" applyAlignment="1">
      <alignment/>
    </xf>
    <xf numFmtId="9" fontId="2" fillId="7" borderId="3" xfId="2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3" fillId="5" borderId="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Return versus Risk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4425"/>
          <c:w val="0.881"/>
          <c:h val="0.72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Portfolio!$B$31:$B$33</c:f>
              <c:numCache/>
            </c:numRef>
          </c:xVal>
          <c:yVal>
            <c:numRef>
              <c:f>Portfolio!$A$31:$A$33</c:f>
              <c:numCache/>
            </c:numRef>
          </c:yVal>
          <c:smooth val="1"/>
        </c:ser>
        <c:axId val="57305075"/>
        <c:axId val="45983628"/>
      </c:scatterChart>
      <c:val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Portfolio 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crossBetween val="midCat"/>
        <c:dispUnits/>
      </c:valAx>
      <c:valAx>
        <c:axId val="45983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Portfolio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05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17</xdr:row>
      <xdr:rowOff>104775</xdr:rowOff>
    </xdr:from>
    <xdr:to>
      <xdr:col>14</xdr:col>
      <xdr:colOff>457200</xdr:colOff>
      <xdr:row>31</xdr:row>
      <xdr:rowOff>152400</xdr:rowOff>
    </xdr:to>
    <xdr:graphicFrame>
      <xdr:nvGraphicFramePr>
        <xdr:cNvPr id="1" name="Chart 16"/>
        <xdr:cNvGraphicFramePr/>
      </xdr:nvGraphicFramePr>
      <xdr:xfrm>
        <a:off x="5410200" y="3486150"/>
        <a:ext cx="35242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723900</xdr:colOff>
      <xdr:row>7</xdr:row>
      <xdr:rowOff>85725</xdr:rowOff>
    </xdr:from>
    <xdr:to>
      <xdr:col>12</xdr:col>
      <xdr:colOff>38100</xdr:colOff>
      <xdr:row>7</xdr:row>
      <xdr:rowOff>390525</xdr:rowOff>
    </xdr:to>
    <xdr:sp>
      <xdr:nvSpPr>
        <xdr:cNvPr id="2" name="Rectangle 302"/>
        <xdr:cNvSpPr>
          <a:spLocks/>
        </xdr:cNvSpPr>
      </xdr:nvSpPr>
      <xdr:spPr>
        <a:xfrm>
          <a:off x="5934075" y="1447800"/>
          <a:ext cx="1428750" cy="3048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Probabilities are all equal here</a:t>
          </a:r>
        </a:p>
      </xdr:txBody>
    </xdr:sp>
    <xdr:clientData/>
  </xdr:twoCellAnchor>
  <xdr:twoCellAnchor>
    <xdr:from>
      <xdr:col>10</xdr:col>
      <xdr:colOff>19050</xdr:colOff>
      <xdr:row>5</xdr:row>
      <xdr:rowOff>219075</xdr:rowOff>
    </xdr:from>
    <xdr:to>
      <xdr:col>10</xdr:col>
      <xdr:colOff>876300</xdr:colOff>
      <xdr:row>7</xdr:row>
      <xdr:rowOff>123825</xdr:rowOff>
    </xdr:to>
    <xdr:sp>
      <xdr:nvSpPr>
        <xdr:cNvPr id="3" name="Line 303"/>
        <xdr:cNvSpPr>
          <a:spLocks/>
        </xdr:cNvSpPr>
      </xdr:nvSpPr>
      <xdr:spPr>
        <a:xfrm flipH="1" flipV="1">
          <a:off x="5229225" y="1009650"/>
          <a:ext cx="857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20</xdr:row>
      <xdr:rowOff>9525</xdr:rowOff>
    </xdr:from>
    <xdr:to>
      <xdr:col>6</xdr:col>
      <xdr:colOff>304800</xdr:colOff>
      <xdr:row>23</xdr:row>
      <xdr:rowOff>28575</xdr:rowOff>
    </xdr:to>
    <xdr:sp>
      <xdr:nvSpPr>
        <xdr:cNvPr id="4" name="Rectangle 304"/>
        <xdr:cNvSpPr>
          <a:spLocks/>
        </xdr:cNvSpPr>
      </xdr:nvSpPr>
      <xdr:spPr>
        <a:xfrm>
          <a:off x="3171825" y="3819525"/>
          <a:ext cx="942975" cy="4476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This is one
constraint</a:t>
          </a:r>
        </a:p>
      </xdr:txBody>
    </xdr:sp>
    <xdr:clientData/>
  </xdr:twoCellAnchor>
  <xdr:twoCellAnchor>
    <xdr:from>
      <xdr:col>4</xdr:col>
      <xdr:colOff>28575</xdr:colOff>
      <xdr:row>20</xdr:row>
      <xdr:rowOff>123825</xdr:rowOff>
    </xdr:from>
    <xdr:to>
      <xdr:col>4</xdr:col>
      <xdr:colOff>581025</xdr:colOff>
      <xdr:row>22</xdr:row>
      <xdr:rowOff>0</xdr:rowOff>
    </xdr:to>
    <xdr:sp>
      <xdr:nvSpPr>
        <xdr:cNvPr id="5" name="Line 305"/>
        <xdr:cNvSpPr>
          <a:spLocks/>
        </xdr:cNvSpPr>
      </xdr:nvSpPr>
      <xdr:spPr>
        <a:xfrm flipH="1" flipV="1">
          <a:off x="2752725" y="3933825"/>
          <a:ext cx="552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123825</xdr:rowOff>
    </xdr:from>
    <xdr:to>
      <xdr:col>4</xdr:col>
      <xdr:colOff>285750</xdr:colOff>
      <xdr:row>24</xdr:row>
      <xdr:rowOff>76200</xdr:rowOff>
    </xdr:to>
    <xdr:sp>
      <xdr:nvSpPr>
        <xdr:cNvPr id="6" name="Rectangle 306"/>
        <xdr:cNvSpPr>
          <a:spLocks/>
        </xdr:cNvSpPr>
      </xdr:nvSpPr>
      <xdr:spPr>
        <a:xfrm>
          <a:off x="2000250" y="4219575"/>
          <a:ext cx="100965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This is the objective</a:t>
          </a:r>
        </a:p>
      </xdr:txBody>
    </xdr:sp>
    <xdr:clientData/>
  </xdr:twoCellAnchor>
  <xdr:twoCellAnchor>
    <xdr:from>
      <xdr:col>2</xdr:col>
      <xdr:colOff>0</xdr:colOff>
      <xdr:row>22</xdr:row>
      <xdr:rowOff>28575</xdr:rowOff>
    </xdr:from>
    <xdr:to>
      <xdr:col>2</xdr:col>
      <xdr:colOff>314325</xdr:colOff>
      <xdr:row>23</xdr:row>
      <xdr:rowOff>38100</xdr:rowOff>
    </xdr:to>
    <xdr:sp>
      <xdr:nvSpPr>
        <xdr:cNvPr id="7" name="Line 307"/>
        <xdr:cNvSpPr>
          <a:spLocks/>
        </xdr:cNvSpPr>
      </xdr:nvSpPr>
      <xdr:spPr>
        <a:xfrm flipH="1" flipV="1">
          <a:off x="1666875" y="412432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104775</xdr:rowOff>
    </xdr:from>
    <xdr:to>
      <xdr:col>1</xdr:col>
      <xdr:colOff>190500</xdr:colOff>
      <xdr:row>13</xdr:row>
      <xdr:rowOff>0</xdr:rowOff>
    </xdr:to>
    <xdr:sp>
      <xdr:nvSpPr>
        <xdr:cNvPr id="8" name="Rectangle 308"/>
        <xdr:cNvSpPr>
          <a:spLocks/>
        </xdr:cNvSpPr>
      </xdr:nvSpPr>
      <xdr:spPr>
        <a:xfrm>
          <a:off x="266700" y="2324100"/>
          <a:ext cx="971550" cy="3238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These are decision variables</a:t>
          </a:r>
        </a:p>
      </xdr:txBody>
    </xdr:sp>
    <xdr:clientData/>
  </xdr:twoCellAnchor>
  <xdr:twoCellAnchor>
    <xdr:from>
      <xdr:col>0</xdr:col>
      <xdr:colOff>1038225</xdr:colOff>
      <xdr:row>7</xdr:row>
      <xdr:rowOff>447675</xdr:rowOff>
    </xdr:from>
    <xdr:to>
      <xdr:col>1</xdr:col>
      <xdr:colOff>609600</xdr:colOff>
      <xdr:row>10</xdr:row>
      <xdr:rowOff>133350</xdr:rowOff>
    </xdr:to>
    <xdr:sp>
      <xdr:nvSpPr>
        <xdr:cNvPr id="9" name="Line 309"/>
        <xdr:cNvSpPr>
          <a:spLocks/>
        </xdr:cNvSpPr>
      </xdr:nvSpPr>
      <xdr:spPr>
        <a:xfrm flipV="1">
          <a:off x="1038225" y="1809750"/>
          <a:ext cx="619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33</xdr:row>
      <xdr:rowOff>76200</xdr:rowOff>
    </xdr:from>
    <xdr:to>
      <xdr:col>9</xdr:col>
      <xdr:colOff>200025</xdr:colOff>
      <xdr:row>37</xdr:row>
      <xdr:rowOff>57150</xdr:rowOff>
    </xdr:to>
    <xdr:sp>
      <xdr:nvSpPr>
        <xdr:cNvPr id="10" name="TextBox 510"/>
        <xdr:cNvSpPr txBox="1">
          <a:spLocks noChangeArrowheads="1"/>
        </xdr:cNvSpPr>
      </xdr:nvSpPr>
      <xdr:spPr>
        <a:xfrm>
          <a:off x="704850" y="5676900"/>
          <a:ext cx="4343400" cy="628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Solve the solver solution above 3 times, where the portfolio return is 7.5%, 11.0%, and 17.0%.
For each solution enter your results in this table above.</a:t>
          </a:r>
        </a:p>
      </xdr:txBody>
    </xdr:sp>
    <xdr:clientData/>
  </xdr:twoCellAnchor>
  <xdr:twoCellAnchor>
    <xdr:from>
      <xdr:col>10</xdr:col>
      <xdr:colOff>276225</xdr:colOff>
      <xdr:row>32</xdr:row>
      <xdr:rowOff>19050</xdr:rowOff>
    </xdr:from>
    <xdr:to>
      <xdr:col>14</xdr:col>
      <xdr:colOff>428625</xdr:colOff>
      <xdr:row>35</xdr:row>
      <xdr:rowOff>28575</xdr:rowOff>
    </xdr:to>
    <xdr:sp>
      <xdr:nvSpPr>
        <xdr:cNvPr id="11" name="TextBox 511"/>
        <xdr:cNvSpPr txBox="1">
          <a:spLocks noChangeArrowheads="1"/>
        </xdr:cNvSpPr>
      </xdr:nvSpPr>
      <xdr:spPr>
        <a:xfrm>
          <a:off x="5486400" y="5448300"/>
          <a:ext cx="3419475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graph shows the efficient frontier based on the results of the three different constraints (portfolio return) and the resulting risk levels (portfolio standard deviation.)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E1">
      <selection activeCell="L6" sqref="L6"/>
    </sheetView>
  </sheetViews>
  <sheetFormatPr defaultColWidth="9.140625" defaultRowHeight="12.75"/>
  <cols>
    <col min="1" max="1" width="15.7109375" style="2" bestFit="1" customWidth="1"/>
    <col min="2" max="2" width="9.28125" style="2" bestFit="1" customWidth="1"/>
    <col min="3" max="3" width="8.8515625" style="2" bestFit="1" customWidth="1"/>
    <col min="4" max="4" width="7.00390625" style="2" bestFit="1" customWidth="1"/>
    <col min="5" max="5" width="9.140625" style="2" bestFit="1" customWidth="1"/>
    <col min="6" max="6" width="7.140625" style="2" bestFit="1" customWidth="1"/>
    <col min="7" max="7" width="4.7109375" style="2" bestFit="1" customWidth="1"/>
    <col min="8" max="10" width="5.421875" style="2" bestFit="1" customWidth="1"/>
    <col min="11" max="11" width="22.57421875" style="2" customWidth="1"/>
    <col min="12" max="12" width="9.140625" style="2" customWidth="1"/>
    <col min="13" max="13" width="8.140625" style="2" customWidth="1"/>
    <col min="14" max="16384" width="9.140625" style="2" customWidth="1"/>
  </cols>
  <sheetData>
    <row r="1" spans="2:3" ht="12.75">
      <c r="B1" s="47" t="s">
        <v>46</v>
      </c>
      <c r="C1" s="47"/>
    </row>
    <row r="2" spans="2:3" ht="12.75">
      <c r="B2" s="47" t="s">
        <v>43</v>
      </c>
      <c r="C2" s="47"/>
    </row>
    <row r="3" spans="2:3" ht="12.75">
      <c r="B3" s="47" t="s">
        <v>44</v>
      </c>
      <c r="C3" s="47"/>
    </row>
    <row r="4" ht="12.75">
      <c r="B4" s="53" t="s">
        <v>47</v>
      </c>
    </row>
    <row r="5" ht="11.25"/>
    <row r="6" spans="1:10" ht="33.75">
      <c r="A6" s="2" t="s">
        <v>7</v>
      </c>
      <c r="E6" s="3" t="s">
        <v>18</v>
      </c>
      <c r="F6" s="49"/>
      <c r="G6" s="49"/>
      <c r="H6" s="49"/>
      <c r="I6" s="49"/>
      <c r="J6" s="49"/>
    </row>
    <row r="7" spans="2:10" ht="11.25">
      <c r="B7" s="4"/>
      <c r="C7" s="4"/>
      <c r="D7" s="4"/>
      <c r="E7" s="4"/>
      <c r="F7" s="55" t="s">
        <v>2</v>
      </c>
      <c r="G7" s="55"/>
      <c r="H7" s="55"/>
      <c r="I7" s="55"/>
      <c r="J7" s="55"/>
    </row>
    <row r="8" spans="2:10" ht="45">
      <c r="B8" s="17" t="s">
        <v>6</v>
      </c>
      <c r="C8" s="42" t="s">
        <v>8</v>
      </c>
      <c r="D8" s="43" t="s">
        <v>22</v>
      </c>
      <c r="E8" s="44" t="s">
        <v>21</v>
      </c>
      <c r="F8" s="17">
        <v>1</v>
      </c>
      <c r="G8" s="17">
        <v>2</v>
      </c>
      <c r="H8" s="45">
        <v>3</v>
      </c>
      <c r="I8" s="17">
        <v>4</v>
      </c>
      <c r="J8" s="45">
        <v>5</v>
      </c>
    </row>
    <row r="9" spans="2:13" ht="11.25">
      <c r="B9" s="14">
        <v>1</v>
      </c>
      <c r="C9" s="13"/>
      <c r="D9" s="15">
        <f aca="true" t="shared" si="0" ref="D9:D16">AVERAGE(F9:J9)</f>
        <v>0.02</v>
      </c>
      <c r="E9" s="15">
        <f aca="true" t="shared" si="1" ref="E9:E16">STDEV(F9:J9)</f>
        <v>0.032403703492039304</v>
      </c>
      <c r="F9" s="23">
        <v>-0.01</v>
      </c>
      <c r="G9" s="23">
        <v>0</v>
      </c>
      <c r="H9" s="23">
        <v>0.05</v>
      </c>
      <c r="I9" s="23">
        <v>0</v>
      </c>
      <c r="J9" s="23">
        <v>0.06</v>
      </c>
      <c r="K9" s="5" t="s">
        <v>23</v>
      </c>
      <c r="L9" s="5" t="s">
        <v>30</v>
      </c>
      <c r="M9" s="6"/>
    </row>
    <row r="10" spans="2:13" ht="11.25">
      <c r="B10" s="14">
        <v>2</v>
      </c>
      <c r="C10" s="13"/>
      <c r="D10" s="15">
        <f t="shared" si="0"/>
        <v>0.036</v>
      </c>
      <c r="E10" s="15">
        <f t="shared" si="1"/>
        <v>0.0920869154657707</v>
      </c>
      <c r="F10" s="23">
        <v>-0.05</v>
      </c>
      <c r="G10" s="23">
        <v>0.12</v>
      </c>
      <c r="H10" s="23">
        <v>-0.01</v>
      </c>
      <c r="I10" s="23">
        <v>-0.03</v>
      </c>
      <c r="J10" s="23">
        <v>0.15</v>
      </c>
      <c r="K10" s="5" t="s">
        <v>24</v>
      </c>
      <c r="L10" s="5" t="s">
        <v>31</v>
      </c>
      <c r="M10" s="6"/>
    </row>
    <row r="11" spans="2:13" ht="11.25">
      <c r="B11" s="14">
        <v>3</v>
      </c>
      <c r="C11" s="13"/>
      <c r="D11" s="15">
        <f t="shared" si="0"/>
        <v>0.076</v>
      </c>
      <c r="E11" s="15">
        <f t="shared" si="1"/>
        <v>0.1346476884316994</v>
      </c>
      <c r="F11" s="23">
        <v>0.11</v>
      </c>
      <c r="G11" s="23">
        <v>0.28</v>
      </c>
      <c r="H11" s="23">
        <v>-0.03</v>
      </c>
      <c r="I11" s="23">
        <v>-0.06</v>
      </c>
      <c r="J11" s="23">
        <v>0.08</v>
      </c>
      <c r="K11" s="5" t="s">
        <v>25</v>
      </c>
      <c r="L11" s="5" t="s">
        <v>32</v>
      </c>
      <c r="M11" s="6"/>
    </row>
    <row r="12" spans="2:13" ht="11.25">
      <c r="B12" s="14">
        <v>4</v>
      </c>
      <c r="C12" s="13"/>
      <c r="D12" s="15">
        <f t="shared" si="0"/>
        <v>0.094</v>
      </c>
      <c r="E12" s="15">
        <f t="shared" si="1"/>
        <v>0.192171798139061</v>
      </c>
      <c r="F12" s="23">
        <v>-0.17</v>
      </c>
      <c r="G12" s="23">
        <v>0.17</v>
      </c>
      <c r="H12" s="23">
        <v>0.22</v>
      </c>
      <c r="I12" s="23">
        <v>0.29</v>
      </c>
      <c r="J12" s="23">
        <v>-0.04</v>
      </c>
      <c r="K12" s="5" t="s">
        <v>26</v>
      </c>
      <c r="L12" s="5" t="s">
        <v>33</v>
      </c>
      <c r="M12" s="6"/>
    </row>
    <row r="13" spans="2:13" ht="11.25">
      <c r="B13" s="14">
        <v>5</v>
      </c>
      <c r="C13" s="13"/>
      <c r="D13" s="15">
        <f t="shared" si="0"/>
        <v>0.12</v>
      </c>
      <c r="E13" s="15">
        <f t="shared" si="1"/>
        <v>0.18721645226849054</v>
      </c>
      <c r="F13" s="23">
        <v>0.16</v>
      </c>
      <c r="G13" s="23">
        <v>0.3</v>
      </c>
      <c r="H13" s="23">
        <v>-0.1</v>
      </c>
      <c r="I13" s="23">
        <v>-0.05</v>
      </c>
      <c r="J13" s="23">
        <v>0.29</v>
      </c>
      <c r="K13" s="5" t="s">
        <v>27</v>
      </c>
      <c r="L13" s="5" t="s">
        <v>40</v>
      </c>
      <c r="M13" s="6"/>
    </row>
    <row r="14" spans="2:13" ht="11.25">
      <c r="B14" s="14">
        <v>6</v>
      </c>
      <c r="C14" s="13"/>
      <c r="D14" s="15">
        <f t="shared" si="0"/>
        <v>0.15599999999999997</v>
      </c>
      <c r="E14" s="15">
        <f t="shared" si="1"/>
        <v>0.23839043604977114</v>
      </c>
      <c r="F14" s="23">
        <v>0.39</v>
      </c>
      <c r="G14" s="23">
        <v>-0.02</v>
      </c>
      <c r="H14" s="23">
        <v>0.35</v>
      </c>
      <c r="I14" s="23">
        <v>-0.16</v>
      </c>
      <c r="J14" s="23">
        <v>0.22</v>
      </c>
      <c r="K14" s="5" t="s">
        <v>36</v>
      </c>
      <c r="L14" s="5" t="s">
        <v>34</v>
      </c>
      <c r="M14" s="6"/>
    </row>
    <row r="15" spans="2:13" ht="11.25">
      <c r="B15" s="14">
        <v>7</v>
      </c>
      <c r="C15" s="13"/>
      <c r="D15" s="15">
        <f t="shared" si="0"/>
        <v>0.22999999999999998</v>
      </c>
      <c r="E15" s="15">
        <f t="shared" si="1"/>
        <v>0.2210203610530035</v>
      </c>
      <c r="F15" s="23">
        <v>0.43</v>
      </c>
      <c r="G15" s="23">
        <v>0.26</v>
      </c>
      <c r="H15" s="23">
        <v>0.43</v>
      </c>
      <c r="I15" s="23">
        <v>-0.09</v>
      </c>
      <c r="J15" s="23">
        <v>0.12</v>
      </c>
      <c r="K15" s="5" t="s">
        <v>28</v>
      </c>
      <c r="L15" s="5" t="s">
        <v>41</v>
      </c>
      <c r="M15" s="6"/>
    </row>
    <row r="16" spans="2:13" ht="12" thickBot="1">
      <c r="B16" s="41">
        <v>8</v>
      </c>
      <c r="C16" s="26"/>
      <c r="D16" s="15">
        <f t="shared" si="0"/>
        <v>0.196</v>
      </c>
      <c r="E16" s="12">
        <f t="shared" si="1"/>
        <v>0.25938388538997564</v>
      </c>
      <c r="F16" s="24">
        <v>-0.15</v>
      </c>
      <c r="G16" s="24">
        <v>0.29</v>
      </c>
      <c r="H16" s="24">
        <v>0.45</v>
      </c>
      <c r="I16" s="24">
        <v>0</v>
      </c>
      <c r="J16" s="24">
        <v>0.39</v>
      </c>
      <c r="K16" s="5" t="s">
        <v>29</v>
      </c>
      <c r="L16" s="5" t="s">
        <v>35</v>
      </c>
      <c r="M16" s="6"/>
    </row>
    <row r="17" spans="2:10" ht="23.25" thickBot="1">
      <c r="B17" s="27" t="s">
        <v>0</v>
      </c>
      <c r="C17" s="51"/>
      <c r="D17" s="7"/>
      <c r="E17" s="25" t="s">
        <v>42</v>
      </c>
      <c r="F17" s="50"/>
      <c r="G17" s="50"/>
      <c r="H17" s="50"/>
      <c r="I17" s="50"/>
      <c r="J17" s="50"/>
    </row>
    <row r="18" spans="2:10" ht="11.25">
      <c r="B18" s="52" t="s">
        <v>45</v>
      </c>
      <c r="C18" s="48"/>
      <c r="E18" s="10"/>
      <c r="F18" s="8"/>
      <c r="G18" s="9"/>
      <c r="H18" s="9"/>
      <c r="I18" s="9"/>
      <c r="J18" s="9"/>
    </row>
    <row r="19" spans="5:10" ht="11.25">
      <c r="E19" s="10"/>
      <c r="F19" s="8"/>
      <c r="G19" s="9"/>
      <c r="H19" s="9"/>
      <c r="I19" s="9"/>
      <c r="J19" s="9"/>
    </row>
    <row r="20" ht="11.25"/>
    <row r="21" spans="1:4" ht="11.25">
      <c r="A21" s="40" t="s">
        <v>1</v>
      </c>
      <c r="B21" s="18">
        <f>SUMPRODUCT(Probabilities,F17:J17)</f>
        <v>0</v>
      </c>
      <c r="C21" s="19" t="str">
        <f>IF(PortfRet&gt;=ReqReturn-0.005,"&gt;=","&lt;")</f>
        <v>&gt;=</v>
      </c>
      <c r="D21" s="46"/>
    </row>
    <row r="22" spans="1:2" ht="11.25">
      <c r="A22" s="39" t="s">
        <v>4</v>
      </c>
      <c r="B22" s="16">
        <f>SQRT(SUMPRODUCT(Probabilities,((F17:J17)-B21)^2))</f>
        <v>0</v>
      </c>
    </row>
    <row r="23" ht="11.25">
      <c r="B23" s="11"/>
    </row>
    <row r="24" ht="11.25">
      <c r="B24" s="11"/>
    </row>
    <row r="25" ht="11.25">
      <c r="B25" s="5"/>
    </row>
    <row r="26" ht="11.25">
      <c r="B26" s="5"/>
    </row>
    <row r="27" ht="11.25">
      <c r="A27" s="2" t="s">
        <v>20</v>
      </c>
    </row>
    <row r="28" spans="3:10" ht="12" thickBot="1">
      <c r="C28" s="54" t="s">
        <v>17</v>
      </c>
      <c r="D28" s="54"/>
      <c r="E28" s="54"/>
      <c r="F28" s="54"/>
      <c r="G28" s="54"/>
      <c r="H28" s="54"/>
      <c r="I28" s="54"/>
      <c r="J28" s="54"/>
    </row>
    <row r="29" spans="1:10" ht="11.25">
      <c r="A29" s="31" t="s">
        <v>5</v>
      </c>
      <c r="B29" s="35" t="s">
        <v>4</v>
      </c>
      <c r="C29" s="28">
        <v>1</v>
      </c>
      <c r="D29" s="20">
        <v>2</v>
      </c>
      <c r="E29" s="20">
        <v>3</v>
      </c>
      <c r="F29" s="20">
        <v>4</v>
      </c>
      <c r="G29" s="20">
        <v>5</v>
      </c>
      <c r="H29" s="20">
        <v>6</v>
      </c>
      <c r="I29" s="20">
        <v>7</v>
      </c>
      <c r="J29" s="20">
        <v>8</v>
      </c>
    </row>
    <row r="30" spans="1:10" ht="12.75" hidden="1">
      <c r="A30" s="32"/>
      <c r="B30" s="36" t="s">
        <v>19</v>
      </c>
      <c r="C30" s="29" t="s">
        <v>10</v>
      </c>
      <c r="D30" s="21" t="s">
        <v>3</v>
      </c>
      <c r="E30" s="21" t="s">
        <v>11</v>
      </c>
      <c r="F30" s="21" t="s">
        <v>12</v>
      </c>
      <c r="G30" s="21" t="s">
        <v>13</v>
      </c>
      <c r="H30" s="21" t="s">
        <v>14</v>
      </c>
      <c r="I30" s="21" t="s">
        <v>15</v>
      </c>
      <c r="J30" s="21" t="s">
        <v>16</v>
      </c>
    </row>
    <row r="31" spans="1:10" ht="12.75">
      <c r="A31" s="33">
        <v>0.07500000298023224</v>
      </c>
      <c r="B31" s="37"/>
      <c r="C31" s="30"/>
      <c r="D31" s="22"/>
      <c r="E31" s="22"/>
      <c r="F31" s="22"/>
      <c r="G31" s="22"/>
      <c r="H31" s="22"/>
      <c r="I31" s="22"/>
      <c r="J31" s="22"/>
    </row>
    <row r="32" spans="1:10" ht="12.75">
      <c r="A32" s="33">
        <v>0.10999999940395355</v>
      </c>
      <c r="B32" s="37"/>
      <c r="C32" s="30"/>
      <c r="D32" s="22"/>
      <c r="E32" s="22"/>
      <c r="F32" s="22"/>
      <c r="G32" s="22"/>
      <c r="H32" s="22"/>
      <c r="I32" s="22"/>
      <c r="J32" s="22"/>
    </row>
    <row r="33" spans="1:10" ht="13.5" thickBot="1">
      <c r="A33" s="34">
        <v>0.17000000178813934</v>
      </c>
      <c r="B33" s="38"/>
      <c r="C33" s="30"/>
      <c r="D33" s="22"/>
      <c r="E33" s="22"/>
      <c r="F33" s="22"/>
      <c r="G33" s="22"/>
      <c r="H33" s="22"/>
      <c r="I33" s="22"/>
      <c r="J33" s="22"/>
    </row>
  </sheetData>
  <mergeCells count="2">
    <mergeCell ref="C28:J28"/>
    <mergeCell ref="F7:J7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37</v>
      </c>
    </row>
    <row r="3" ht="12.75">
      <c r="A3">
        <v>1</v>
      </c>
    </row>
    <row r="4" ht="12.75">
      <c r="A4">
        <v>0.75</v>
      </c>
    </row>
    <row r="5" ht="12.75">
      <c r="A5">
        <v>1</v>
      </c>
    </row>
    <row r="6" ht="12.75">
      <c r="A6">
        <v>0.05</v>
      </c>
    </row>
    <row r="7" spans="1:2" ht="12.75">
      <c r="A7" s="1" t="s">
        <v>9</v>
      </c>
      <c r="B7" s="1"/>
    </row>
    <row r="8" ht="12.75">
      <c r="A8" t="s">
        <v>39</v>
      </c>
    </row>
    <row r="9" ht="12.75">
      <c r="A9" t="s">
        <v>38</v>
      </c>
    </row>
    <row r="13" ht="12.75">
      <c r="B1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UNext.com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user</cp:lastModifiedBy>
  <cp:lastPrinted>2000-11-16T21:12:44Z</cp:lastPrinted>
  <dcterms:created xsi:type="dcterms:W3CDTF">2000-09-18T15:27:00Z</dcterms:created>
  <dcterms:modified xsi:type="dcterms:W3CDTF">2006-11-09T01:02:50Z</dcterms:modified>
  <cp:category/>
  <cp:version/>
  <cp:contentType/>
  <cp:contentStatus/>
</cp:coreProperties>
</file>