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<sst xmlns="http://schemas.openxmlformats.org/spreadsheetml/2006/main" count="51" uniqueCount="48">
  <si>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 xml:space="preserve">Other </t>
  </si>
  <si>
    <t xml:space="preserve">Food </t>
  </si>
  <si>
    <t xml:space="preserve">Patient </t>
  </si>
  <si>
    <t xml:space="preserve">Dietitian </t>
  </si>
  <si>
    <t xml:space="preserve">staff </t>
  </si>
  <si>
    <t xml:space="preserve">Costs </t>
  </si>
  <si>
    <t xml:space="preserve">Maintenance </t>
  </si>
  <si>
    <t xml:space="preserve">Equipment </t>
  </si>
  <si>
    <t xml:space="preserve">Days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</si>
  <si>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</si>
  <si>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</si>
  <si>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</si>
  <si>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</si>
  <si>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</si>
  <si>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</si>
  <si>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</si>
  <si>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</si>
  <si>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</si>
  <si>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</si>
  <si>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</si>
  <si>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</si>
  <si>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 xml:space="preserve">TOTAL </t>
  </si>
  <si>
    <t>$</t>
  </si>
  <si>
    <t>High</t>
  </si>
  <si>
    <t>Low</t>
  </si>
  <si>
    <t>Days</t>
  </si>
  <si>
    <t>Total Cost</t>
  </si>
  <si>
    <t>Variable Cost</t>
  </si>
  <si>
    <t>Variable cost per unit</t>
  </si>
  <si>
    <t>=</t>
  </si>
  <si>
    <t>8432/866</t>
  </si>
  <si>
    <t>Substitute in cost of high level occupancy days</t>
  </si>
  <si>
    <t>1382 days</t>
  </si>
  <si>
    <t>Variable cost</t>
  </si>
  <si>
    <t>Fixed Cost</t>
  </si>
  <si>
    <t>(1382 x 9.74)</t>
  </si>
  <si>
    <t>The High-Low Method and Regression Analysis</t>
  </si>
  <si>
    <t>X</t>
  </si>
  <si>
    <t>Y</t>
  </si>
  <si>
    <t>XY</t>
  </si>
  <si>
    <t>X Squared</t>
  </si>
  <si>
    <t>n = 12</t>
  </si>
  <si>
    <t>b =</t>
  </si>
  <si>
    <t>a =</t>
  </si>
  <si>
    <t>Hence, fixed costs are $5400.57</t>
  </si>
  <si>
    <t>y = 5400.57 + 9.35 x</t>
  </si>
  <si>
    <t>where x is the number of days</t>
  </si>
  <si>
    <t xml:space="preserve">and Variable costs are $9.35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</si>
</sst>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$-409]#,##0.00"/>
  </numFmts>
  <fonts count="10">
    <font>
      <sz val="10"/>
      <name val="Arial"/>
      <family val="0"/>
    </font>
    <font>
      <sz val="12"/>
      <name val="Arial"/>
      <family val="2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Arial"/>
      <family val="0"/>
    </font>
    <font>
      <b/>
      <i/>
      <sz val="10"/>
      <name val="Arial"/>
      <family val="2"/>
    </font>
    <font>
      <b/>
      <sz val="8"/>
      <color indexed="63"/>
      <name val="Verdana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wrapText="1"/>
    </xf>
    <xf numFmtId="3" fontId="3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1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/>
    </xf>
    <xf numFmtId="175" fontId="4" fillId="0" borderId="0" xfId="0" applyNumberFormat="1" applyFont="1" applyAlignment="1">
      <alignment/>
    </xf>
    <xf numFmtId="0" fontId="6" fillId="0" borderId="1" xfId="0" applyFont="1" applyBorder="1" applyAlignment="1">
      <alignment horizontal="left" vertical="top" wrapText="1" indent="1"/>
    </xf>
    <xf numFmtId="0" fontId="7" fillId="0" borderId="0" xfId="0" applyFont="1" applyAlignment="1">
      <alignment/>
    </xf>
    <xf numFmtId="0" fontId="4" fillId="0" borderId="0" xfId="0" applyFont="1" applyAlignment="1" quotePrefix="1">
      <alignment/>
    </xf>
    <xf numFmtId="3" fontId="0" fillId="0" borderId="2" xfId="0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4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D62" sqref="D62"/>
    </sheetView>
  </sheetViews>
  <sheetFormatPr defaultColWidth="9.140625" defaultRowHeight="12.75"/>
  <cols>
    <col min="1" max="1" width="9.57421875" style="0" customWidth="1"/>
    <col min="5" max="5" width="11.140625" style="0" bestFit="1" customWidth="1"/>
    <col min="6" max="6" width="10.140625" style="0" bestFit="1" customWidth="1"/>
    <col min="8" max="8" width="5.140625" style="0" customWidth="1"/>
    <col min="11" max="11" width="1.8515625" style="0" customWidth="1"/>
  </cols>
  <sheetData>
    <row r="1" ht="15.75">
      <c r="A1" s="26" t="s">
        <v>36</v>
      </c>
    </row>
    <row r="2" ht="12.75">
      <c r="A2" s="25"/>
    </row>
    <row r="3" spans="1:10" ht="15">
      <c r="A3" s="1"/>
      <c r="B3" s="1"/>
      <c r="C3" s="1"/>
      <c r="D3" s="8" t="s">
        <v>0</v>
      </c>
      <c r="E3" s="2" t="s">
        <v>1</v>
      </c>
      <c r="F3" s="1"/>
      <c r="G3" s="1"/>
      <c r="H3" s="36" t="s">
        <v>2</v>
      </c>
      <c r="I3" s="36"/>
      <c r="J3" s="1"/>
    </row>
    <row r="4" spans="1:10" ht="15">
      <c r="A4" s="1"/>
      <c r="B4" s="1"/>
      <c r="C4" s="2" t="s">
        <v>3</v>
      </c>
      <c r="D4" s="8" t="s">
        <v>4</v>
      </c>
      <c r="E4" s="2" t="s">
        <v>5</v>
      </c>
      <c r="F4" s="35" t="s">
        <v>6</v>
      </c>
      <c r="G4" s="35"/>
      <c r="H4" s="36" t="s">
        <v>7</v>
      </c>
      <c r="I4" s="36"/>
      <c r="J4" s="2" t="s">
        <v>8</v>
      </c>
    </row>
    <row r="5" spans="1:12" ht="12.75" customHeight="1">
      <c r="A5" s="35" t="s">
        <v>9</v>
      </c>
      <c r="B5" s="35"/>
      <c r="C5" s="6">
        <v>2875</v>
      </c>
      <c r="D5" s="6">
        <v>3122</v>
      </c>
      <c r="E5" s="7">
        <v>9674</v>
      </c>
      <c r="F5" s="4"/>
      <c r="G5" s="6">
        <v>1401</v>
      </c>
      <c r="H5" s="2"/>
      <c r="I5" s="7">
        <v>1649</v>
      </c>
      <c r="J5" s="7">
        <v>1382</v>
      </c>
      <c r="L5" s="15">
        <f>C5+D5+E5+G5+I5</f>
        <v>18721</v>
      </c>
    </row>
    <row r="6" spans="1:12" ht="12.75" customHeight="1">
      <c r="A6" s="35" t="s">
        <v>10</v>
      </c>
      <c r="B6" s="35"/>
      <c r="C6" s="11">
        <v>2875</v>
      </c>
      <c r="D6" s="11">
        <v>2908</v>
      </c>
      <c r="E6" s="12">
        <v>9184</v>
      </c>
      <c r="F6" s="4"/>
      <c r="G6" s="6">
        <v>1322</v>
      </c>
      <c r="H6" s="2"/>
      <c r="I6" s="6">
        <v>1415</v>
      </c>
      <c r="J6" s="7">
        <v>1312</v>
      </c>
      <c r="L6" s="5">
        <f aca="true" t="shared" si="0" ref="L6:L16">C6+D6+E6+G6+I6</f>
        <v>17704</v>
      </c>
    </row>
    <row r="7" spans="1:12" ht="12.75" customHeight="1">
      <c r="A7" s="35" t="s">
        <v>11</v>
      </c>
      <c r="B7" s="35"/>
      <c r="C7" s="11">
        <v>2875</v>
      </c>
      <c r="D7" s="11">
        <v>2655</v>
      </c>
      <c r="E7" s="12">
        <v>8302</v>
      </c>
      <c r="F7" s="4"/>
      <c r="G7" s="6">
        <v>1322</v>
      </c>
      <c r="H7" s="2"/>
      <c r="I7" s="6">
        <v>1313</v>
      </c>
      <c r="J7" s="7">
        <v>1186</v>
      </c>
      <c r="L7" s="5">
        <f t="shared" si="0"/>
        <v>16467</v>
      </c>
    </row>
    <row r="8" spans="1:12" ht="12.75" customHeight="1">
      <c r="A8" s="35" t="s">
        <v>12</v>
      </c>
      <c r="B8" s="35"/>
      <c r="C8" s="11">
        <v>2875</v>
      </c>
      <c r="D8" s="11">
        <v>2600</v>
      </c>
      <c r="E8" s="12">
        <v>7084</v>
      </c>
      <c r="F8" s="4"/>
      <c r="G8" s="6">
        <v>1288</v>
      </c>
      <c r="H8" s="2"/>
      <c r="I8" s="6">
        <v>1105</v>
      </c>
      <c r="J8" s="7">
        <v>1012</v>
      </c>
      <c r="L8" s="5">
        <f t="shared" si="0"/>
        <v>14952</v>
      </c>
    </row>
    <row r="9" spans="1:12" ht="12.75" customHeight="1">
      <c r="A9" s="35" t="s">
        <v>13</v>
      </c>
      <c r="B9" s="35"/>
      <c r="C9" s="11">
        <v>2875</v>
      </c>
      <c r="D9" s="11">
        <v>2433</v>
      </c>
      <c r="E9" s="12">
        <v>6398</v>
      </c>
      <c r="F9" s="4"/>
      <c r="G9" s="6">
        <v>1200</v>
      </c>
      <c r="H9" s="2"/>
      <c r="I9" s="6">
        <v>1089</v>
      </c>
      <c r="J9" s="3">
        <v>914</v>
      </c>
      <c r="L9" s="5">
        <f t="shared" si="0"/>
        <v>13995</v>
      </c>
    </row>
    <row r="10" spans="1:12" ht="12.75" customHeight="1">
      <c r="A10" s="35" t="s">
        <v>14</v>
      </c>
      <c r="B10" s="35"/>
      <c r="C10" s="11">
        <v>2875</v>
      </c>
      <c r="D10" s="11">
        <v>2083</v>
      </c>
      <c r="E10" s="12">
        <v>4338</v>
      </c>
      <c r="F10" s="4"/>
      <c r="G10" s="6">
        <v>1133</v>
      </c>
      <c r="H10" s="2"/>
      <c r="I10" s="6">
        <v>1011</v>
      </c>
      <c r="J10" s="3">
        <v>604</v>
      </c>
      <c r="L10" s="5">
        <f t="shared" si="0"/>
        <v>11440</v>
      </c>
    </row>
    <row r="11" spans="1:12" ht="15">
      <c r="A11" s="2" t="s">
        <v>15</v>
      </c>
      <c r="B11" s="1"/>
      <c r="C11" s="11">
        <v>2875</v>
      </c>
      <c r="D11" s="11">
        <v>1809</v>
      </c>
      <c r="E11" s="12">
        <v>3612</v>
      </c>
      <c r="F11" s="4"/>
      <c r="G11" s="6">
        <v>1093</v>
      </c>
      <c r="H11" s="2"/>
      <c r="I11" s="3">
        <v>900</v>
      </c>
      <c r="J11" s="3">
        <v>516</v>
      </c>
      <c r="L11" s="15">
        <f t="shared" si="0"/>
        <v>10289</v>
      </c>
    </row>
    <row r="12" spans="1:12" ht="12.75" customHeight="1">
      <c r="A12" s="35" t="s">
        <v>16</v>
      </c>
      <c r="B12" s="35"/>
      <c r="C12" s="11">
        <v>2875</v>
      </c>
      <c r="D12" s="11">
        <v>2322</v>
      </c>
      <c r="E12" s="12">
        <v>6275</v>
      </c>
      <c r="F12" s="4"/>
      <c r="G12" s="6">
        <v>1122</v>
      </c>
      <c r="H12" s="2"/>
      <c r="I12" s="6">
        <v>1112</v>
      </c>
      <c r="J12" s="3">
        <v>896</v>
      </c>
      <c r="L12" s="5">
        <f t="shared" si="0"/>
        <v>13706</v>
      </c>
    </row>
    <row r="13" spans="1:12" ht="12.75" customHeight="1">
      <c r="A13" s="35" t="s">
        <v>17</v>
      </c>
      <c r="B13" s="35"/>
      <c r="C13" s="11">
        <v>2875</v>
      </c>
      <c r="D13" s="11">
        <v>1434</v>
      </c>
      <c r="E13" s="12">
        <v>6734</v>
      </c>
      <c r="F13" s="4"/>
      <c r="G13" s="6">
        <v>1235</v>
      </c>
      <c r="H13" s="2"/>
      <c r="I13" s="6">
        <v>1103</v>
      </c>
      <c r="J13" s="3">
        <v>962</v>
      </c>
      <c r="L13" s="5">
        <f t="shared" si="0"/>
        <v>13381</v>
      </c>
    </row>
    <row r="14" spans="1:12" ht="12.75" customHeight="1">
      <c r="A14" s="35" t="s">
        <v>18</v>
      </c>
      <c r="B14" s="35"/>
      <c r="C14" s="11">
        <v>2875</v>
      </c>
      <c r="D14" s="11">
        <v>2700</v>
      </c>
      <c r="E14" s="12">
        <v>9002</v>
      </c>
      <c r="F14" s="4"/>
      <c r="G14" s="6">
        <v>1302</v>
      </c>
      <c r="H14" s="2"/>
      <c r="I14" s="6">
        <v>1300</v>
      </c>
      <c r="J14" s="7">
        <v>1286</v>
      </c>
      <c r="L14" s="5">
        <f t="shared" si="0"/>
        <v>17179</v>
      </c>
    </row>
    <row r="15" spans="1:12" ht="12.75" customHeight="1">
      <c r="A15" s="35" t="s">
        <v>19</v>
      </c>
      <c r="B15" s="35"/>
      <c r="C15" s="11">
        <v>2875</v>
      </c>
      <c r="D15" s="11">
        <v>2798</v>
      </c>
      <c r="E15" s="12">
        <v>8456</v>
      </c>
      <c r="F15" s="4"/>
      <c r="G15" s="6">
        <v>1300</v>
      </c>
      <c r="H15" s="2"/>
      <c r="I15" s="6">
        <v>1442</v>
      </c>
      <c r="J15" s="7">
        <v>1208</v>
      </c>
      <c r="L15" s="5">
        <f t="shared" si="0"/>
        <v>16871</v>
      </c>
    </row>
    <row r="16" spans="1:12" ht="12.75" customHeight="1">
      <c r="A16" s="35" t="s">
        <v>20</v>
      </c>
      <c r="B16" s="35"/>
      <c r="C16" s="11">
        <v>2875</v>
      </c>
      <c r="D16" s="11">
        <v>2600</v>
      </c>
      <c r="E16" s="12">
        <v>7798</v>
      </c>
      <c r="F16" s="4"/>
      <c r="G16" s="6">
        <v>1322</v>
      </c>
      <c r="H16" s="8"/>
      <c r="I16" s="6">
        <v>1396</v>
      </c>
      <c r="J16" s="7">
        <v>1114</v>
      </c>
      <c r="L16" s="5">
        <f t="shared" si="0"/>
        <v>15991</v>
      </c>
    </row>
    <row r="17" spans="1:10" s="10" customFormat="1" ht="12.75" customHeight="1">
      <c r="A17" s="33" t="s">
        <v>21</v>
      </c>
      <c r="B17" s="33"/>
      <c r="C17" s="14">
        <f>SUM(C5:C16)</f>
        <v>34500</v>
      </c>
      <c r="D17" s="14">
        <f>SUM(D5:D16)</f>
        <v>29464</v>
      </c>
      <c r="E17" s="14">
        <f>SUM(E5:E16)</f>
        <v>86857</v>
      </c>
      <c r="G17" s="14">
        <f>SUM(G5:G16)</f>
        <v>15040</v>
      </c>
      <c r="I17" s="14">
        <f>SUM(I5:I16)</f>
        <v>14835</v>
      </c>
      <c r="J17" s="14">
        <f>SUM(J5:J16)</f>
        <v>12392</v>
      </c>
    </row>
    <row r="18" spans="3:10" ht="12.75">
      <c r="C18" s="13"/>
      <c r="D18" s="13"/>
      <c r="E18" s="9"/>
      <c r="G18" s="34"/>
      <c r="H18" s="34"/>
      <c r="I18" s="34"/>
      <c r="J18" s="34"/>
    </row>
    <row r="19" ht="12.75">
      <c r="J19" s="9"/>
    </row>
    <row r="20" spans="3:6" ht="12.75">
      <c r="C20" s="17"/>
      <c r="E20" s="18" t="s">
        <v>25</v>
      </c>
      <c r="F20" s="22" t="s">
        <v>22</v>
      </c>
    </row>
    <row r="21" spans="2:6" ht="12.75">
      <c r="B21" s="17" t="s">
        <v>23</v>
      </c>
      <c r="C21" t="s">
        <v>26</v>
      </c>
      <c r="E21" s="19">
        <v>1382</v>
      </c>
      <c r="F21" s="19">
        <v>18721</v>
      </c>
    </row>
    <row r="22" spans="2:6" ht="12.75">
      <c r="B22" s="17" t="s">
        <v>24</v>
      </c>
      <c r="C22" t="s">
        <v>26</v>
      </c>
      <c r="E22" s="19">
        <v>516</v>
      </c>
      <c r="F22" s="19">
        <v>10289</v>
      </c>
    </row>
    <row r="23" spans="3:6" ht="12.75">
      <c r="C23" t="s">
        <v>27</v>
      </c>
      <c r="E23" s="19">
        <f>E21-E22</f>
        <v>866</v>
      </c>
      <c r="F23" s="19">
        <f>F21-F22</f>
        <v>8432</v>
      </c>
    </row>
    <row r="25" spans="2:6" ht="12.75">
      <c r="B25" t="s">
        <v>28</v>
      </c>
      <c r="D25" s="20" t="s">
        <v>29</v>
      </c>
      <c r="E25" t="s">
        <v>30</v>
      </c>
      <c r="F25" s="24">
        <f>F23/E23</f>
        <v>9.736720554272518</v>
      </c>
    </row>
    <row r="27" ht="12.75">
      <c r="B27" t="s">
        <v>31</v>
      </c>
    </row>
    <row r="29" spans="2:6" ht="12.75">
      <c r="B29" s="21" t="s">
        <v>32</v>
      </c>
      <c r="F29" s="22" t="s">
        <v>22</v>
      </c>
    </row>
    <row r="30" spans="2:6" ht="12.75">
      <c r="B30" t="s">
        <v>26</v>
      </c>
      <c r="F30" s="23">
        <v>18721</v>
      </c>
    </row>
    <row r="31" spans="2:6" ht="12.75">
      <c r="B31" s="29" t="s">
        <v>33</v>
      </c>
      <c r="C31" s="29"/>
      <c r="D31" s="30" t="s">
        <v>35</v>
      </c>
      <c r="E31" s="29"/>
      <c r="F31" s="31">
        <f>J5*F25</f>
        <v>13456.14780600462</v>
      </c>
    </row>
    <row r="32" spans="2:6" ht="12.75">
      <c r="B32" s="29" t="s">
        <v>34</v>
      </c>
      <c r="C32" s="29"/>
      <c r="D32" s="29"/>
      <c r="E32" s="29"/>
      <c r="F32" s="31">
        <f>F30-F31</f>
        <v>5264.852193995381</v>
      </c>
    </row>
    <row r="36" spans="3:6" ht="12.75">
      <c r="C36" s="16" t="s">
        <v>37</v>
      </c>
      <c r="D36" s="16" t="s">
        <v>38</v>
      </c>
      <c r="E36" s="16" t="s">
        <v>39</v>
      </c>
      <c r="F36" s="16" t="s">
        <v>40</v>
      </c>
    </row>
    <row r="37" spans="3:6" ht="12.75">
      <c r="C37" s="7">
        <v>1382</v>
      </c>
      <c r="D37">
        <v>18721</v>
      </c>
      <c r="E37">
        <f>C37*D37</f>
        <v>25872422</v>
      </c>
      <c r="F37">
        <f>C37*C37</f>
        <v>1909924</v>
      </c>
    </row>
    <row r="38" spans="3:6" ht="12.75">
      <c r="C38" s="7">
        <v>1312</v>
      </c>
      <c r="D38">
        <v>17704</v>
      </c>
      <c r="E38">
        <f aca="true" t="shared" si="1" ref="E38:E48">C38*D38</f>
        <v>23227648</v>
      </c>
      <c r="F38">
        <f aca="true" t="shared" si="2" ref="F38:F48">C38*C38</f>
        <v>1721344</v>
      </c>
    </row>
    <row r="39" spans="3:6" ht="12.75">
      <c r="C39" s="7">
        <v>1186</v>
      </c>
      <c r="D39">
        <v>16467</v>
      </c>
      <c r="E39">
        <f t="shared" si="1"/>
        <v>19529862</v>
      </c>
      <c r="F39">
        <f t="shared" si="2"/>
        <v>1406596</v>
      </c>
    </row>
    <row r="40" spans="3:6" ht="12.75">
      <c r="C40" s="7">
        <v>1012</v>
      </c>
      <c r="D40">
        <v>14952</v>
      </c>
      <c r="E40">
        <f t="shared" si="1"/>
        <v>15131424</v>
      </c>
      <c r="F40">
        <f t="shared" si="2"/>
        <v>1024144</v>
      </c>
    </row>
    <row r="41" spans="3:6" ht="12.75">
      <c r="C41" s="3">
        <v>914</v>
      </c>
      <c r="D41">
        <v>13995</v>
      </c>
      <c r="E41">
        <f t="shared" si="1"/>
        <v>12791430</v>
      </c>
      <c r="F41">
        <f t="shared" si="2"/>
        <v>835396</v>
      </c>
    </row>
    <row r="42" spans="3:6" ht="12.75">
      <c r="C42" s="3">
        <v>604</v>
      </c>
      <c r="D42">
        <v>11440</v>
      </c>
      <c r="E42">
        <f t="shared" si="1"/>
        <v>6909760</v>
      </c>
      <c r="F42">
        <f t="shared" si="2"/>
        <v>364816</v>
      </c>
    </row>
    <row r="43" spans="3:6" ht="12.75">
      <c r="C43" s="3">
        <v>516</v>
      </c>
      <c r="D43">
        <v>10289</v>
      </c>
      <c r="E43">
        <f t="shared" si="1"/>
        <v>5309124</v>
      </c>
      <c r="F43">
        <f t="shared" si="2"/>
        <v>266256</v>
      </c>
    </row>
    <row r="44" spans="3:6" ht="12.75">
      <c r="C44" s="3">
        <v>896</v>
      </c>
      <c r="D44">
        <v>13706</v>
      </c>
      <c r="E44">
        <f t="shared" si="1"/>
        <v>12280576</v>
      </c>
      <c r="F44">
        <f t="shared" si="2"/>
        <v>802816</v>
      </c>
    </row>
    <row r="45" spans="3:6" ht="12.75">
      <c r="C45" s="3">
        <v>962</v>
      </c>
      <c r="D45">
        <v>13381</v>
      </c>
      <c r="E45">
        <f t="shared" si="1"/>
        <v>12872522</v>
      </c>
      <c r="F45">
        <f t="shared" si="2"/>
        <v>925444</v>
      </c>
    </row>
    <row r="46" spans="3:6" ht="12.75">
      <c r="C46" s="7">
        <v>1286</v>
      </c>
      <c r="D46">
        <v>17179</v>
      </c>
      <c r="E46">
        <f t="shared" si="1"/>
        <v>22092194</v>
      </c>
      <c r="F46">
        <f t="shared" si="2"/>
        <v>1653796</v>
      </c>
    </row>
    <row r="47" spans="3:6" ht="12.75">
      <c r="C47" s="7">
        <v>1208</v>
      </c>
      <c r="D47">
        <v>16871</v>
      </c>
      <c r="E47">
        <f t="shared" si="1"/>
        <v>20380168</v>
      </c>
      <c r="F47">
        <f t="shared" si="2"/>
        <v>1459264</v>
      </c>
    </row>
    <row r="48" spans="3:6" ht="12.75">
      <c r="C48" s="7">
        <v>1114</v>
      </c>
      <c r="D48">
        <v>15991</v>
      </c>
      <c r="E48">
        <f t="shared" si="1"/>
        <v>17813974</v>
      </c>
      <c r="F48">
        <f t="shared" si="2"/>
        <v>1240996</v>
      </c>
    </row>
    <row r="49" spans="3:6" ht="12.75">
      <c r="C49" s="28">
        <f>SUM(C37:C48)</f>
        <v>12392</v>
      </c>
      <c r="D49" s="28">
        <f>SUM(D37:D48)</f>
        <v>180696</v>
      </c>
      <c r="E49" s="28">
        <f>SUM(E37:E48)</f>
        <v>194211104</v>
      </c>
      <c r="F49" s="28">
        <f>SUM(F37:F48)</f>
        <v>13610792</v>
      </c>
    </row>
    <row r="51" ht="12.75">
      <c r="C51" s="27" t="s">
        <v>41</v>
      </c>
    </row>
    <row r="53" spans="3:4" ht="12.75">
      <c r="C53" s="17" t="s">
        <v>42</v>
      </c>
      <c r="D53" s="17">
        <f>((12*E49)-(C49*D49))/((12*F49)-(C49*C49))</f>
        <v>9.351956625006142</v>
      </c>
    </row>
    <row r="55" spans="3:4" ht="12.75">
      <c r="C55" t="s">
        <v>43</v>
      </c>
      <c r="D55">
        <f>(D49/12)-((9.351957*C49)/12)</f>
        <v>5400.545737999999</v>
      </c>
    </row>
    <row r="57" spans="3:6" ht="12.75">
      <c r="C57" s="29" t="s">
        <v>45</v>
      </c>
      <c r="F57" s="32" t="s">
        <v>46</v>
      </c>
    </row>
    <row r="59" spans="3:5" ht="12.75">
      <c r="C59" s="32" t="s">
        <v>44</v>
      </c>
      <c r="D59" s="32"/>
      <c r="E59" s="32"/>
    </row>
    <row r="60" spans="3:5" ht="12.75">
      <c r="C60" s="32" t="s">
        <v>47</v>
      </c>
      <c r="D60" s="32"/>
      <c r="E60" s="32"/>
    </row>
  </sheetData>
  <mergeCells count="17">
    <mergeCell ref="H3:I3"/>
    <mergeCell ref="F4:G4"/>
    <mergeCell ref="H4:I4"/>
    <mergeCell ref="A5:B5"/>
    <mergeCell ref="A6:B6"/>
    <mergeCell ref="A7:B7"/>
    <mergeCell ref="A8:B8"/>
    <mergeCell ref="A9:B9"/>
    <mergeCell ref="A10:B10"/>
    <mergeCell ref="A12:B12"/>
    <mergeCell ref="A13:B13"/>
    <mergeCell ref="A14:B14"/>
    <mergeCell ref="A17:B17"/>
    <mergeCell ref="G18:H18"/>
    <mergeCell ref="I18:J18"/>
    <mergeCell ref="A15:B15"/>
    <mergeCell ref="A16:B1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ryan.cast</cp:lastModifiedBy>
  <dcterms:created xsi:type="dcterms:W3CDTF">2006-04-28T12:24:39Z</dcterms:created>
  <dcterms:modified xsi:type="dcterms:W3CDTF">2006-05-09T21:42:33Z</dcterms:modified>
  <cp:category/>
  <cp:version/>
  <cp:contentType/>
  <cp:contentStatus/>
</cp:coreProperties>
</file>