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532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<sst xmlns="http://schemas.openxmlformats.org/spreadsheetml/2006/main" count="55" uniqueCount="17">
  <si>
    <t>ug/ml</t>
  </si>
  <si>
    <t>Abs</t>
  </si>
  <si>
    <t>blank</t>
  </si>
  <si>
    <t>Lot 1</t>
  </si>
  <si>
    <t>dil</t>
  </si>
  <si>
    <t>abs</t>
  </si>
  <si>
    <t>Lot 2</t>
  </si>
  <si>
    <t>ug/ml * D.F.</t>
  </si>
  <si>
    <t>mean</t>
  </si>
  <si>
    <t>std</t>
  </si>
  <si>
    <t>log2 dil</t>
  </si>
  <si>
    <t>combined</t>
  </si>
  <si>
    <t>first 4</t>
  </si>
  <si>
    <t>Calculated values</t>
  </si>
  <si>
    <t>Absorbance</t>
  </si>
  <si>
    <t>ug/ml protein</t>
  </si>
  <si>
    <t>unknown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</si>
</sst>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3">
    <font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vertAlign val="superscript"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Standard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Standard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Sheet1!$C$3:$C$9</c:f>
              <c:numCache>
                <c:ptCount val="7"/>
                <c:pt idx="0">
                  <c:v>0</c:v>
                </c:pt>
                <c:pt idx="1">
                  <c:v>100</c:v>
                </c:pt>
                <c:pt idx="2">
                  <c:v>50</c:v>
                </c:pt>
                <c:pt idx="3">
                  <c:v>25</c:v>
                </c:pt>
                <c:pt idx="4">
                  <c:v>12.5</c:v>
                </c:pt>
                <c:pt idx="5">
                  <c:v>6.25</c:v>
                </c:pt>
                <c:pt idx="6">
                  <c:v>3.125</c:v>
                </c:pt>
              </c:numCache>
            </c:numRef>
          </c:xVal>
          <c:yVal>
            <c:numRef>
              <c:f>Sheet1!$B$3:$B$9</c:f>
              <c:numCache>
                <c:ptCount val="7"/>
                <c:pt idx="0">
                  <c:v>0</c:v>
                </c:pt>
                <c:pt idx="1">
                  <c:v>0.22</c:v>
                </c:pt>
                <c:pt idx="2">
                  <c:v>0.098</c:v>
                </c:pt>
                <c:pt idx="3">
                  <c:v>0.086</c:v>
                </c:pt>
                <c:pt idx="4">
                  <c:v>0.038</c:v>
                </c:pt>
                <c:pt idx="5">
                  <c:v>0.013</c:v>
                </c:pt>
                <c:pt idx="6">
                  <c:v>0.02</c:v>
                </c:pt>
              </c:numCache>
            </c:numRef>
          </c:yVal>
          <c:smooth val="0"/>
        </c:ser>
        <c:axId val="37640783"/>
        <c:axId val="3222728"/>
      </c:scatterChart>
      <c:valAx>
        <c:axId val="3764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2728"/>
        <c:crosses val="autoZero"/>
        <c:crossBetween val="midCat"/>
        <c:dispUnits/>
      </c:valAx>
      <c:valAx>
        <c:axId val="3222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A595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40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Lot 1 all points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Sheet2!$F$3:$F$8</c:f>
              <c:numCache>
                <c:ptCount val="6"/>
                <c:pt idx="0">
                  <c:v>6.643856189774725</c:v>
                </c:pt>
                <c:pt idx="1">
                  <c:v>7.643856189774724</c:v>
                </c:pt>
                <c:pt idx="2">
                  <c:v>8.643856189774725</c:v>
                </c:pt>
                <c:pt idx="3">
                  <c:v>9.643856189774725</c:v>
                </c:pt>
                <c:pt idx="4">
                  <c:v>10.643856189774725</c:v>
                </c:pt>
                <c:pt idx="5">
                  <c:v>11.643856189774727</c:v>
                </c:pt>
              </c:numCache>
            </c:numRef>
          </c:xVal>
          <c:yVal>
            <c:numRef>
              <c:f>Sheet2!$C$3:$C$8</c:f>
              <c:numCache>
                <c:ptCount val="6"/>
                <c:pt idx="0">
                  <c:v>0.281</c:v>
                </c:pt>
                <c:pt idx="1">
                  <c:v>0.206</c:v>
                </c:pt>
                <c:pt idx="2">
                  <c:v>0.151</c:v>
                </c:pt>
                <c:pt idx="3">
                  <c:v>0.094</c:v>
                </c:pt>
                <c:pt idx="4">
                  <c:v>0.073</c:v>
                </c:pt>
                <c:pt idx="5">
                  <c:v>0.06</c:v>
                </c:pt>
              </c:numCache>
            </c:numRef>
          </c:yVal>
          <c:smooth val="0"/>
        </c:ser>
        <c:axId val="29004553"/>
        <c:axId val="59714386"/>
      </c:scatterChart>
      <c:valAx>
        <c:axId val="29004553"/>
        <c:scaling>
          <c:orientation val="minMax"/>
          <c:max val="12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log(2) dil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4386"/>
        <c:crosses val="autoZero"/>
        <c:crossBetween val="midCat"/>
        <c:dispUnits/>
      </c:valAx>
      <c:valAx>
        <c:axId val="5971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Abs 595nm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04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Lot 1 first 4 points</a:t>
            </a:r>
          </a:p>
        </c:rich>
      </c:tx>
      <c:layout>
        <c:manualLayout>
          <c:xMode val="factor"/>
          <c:yMode val="factor"/>
          <c:x val="0.02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725"/>
          <c:w val="0.8985"/>
          <c:h val="0.7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Sheet2!$F$3:$F$8</c:f>
              <c:numCache>
                <c:ptCount val="4"/>
                <c:pt idx="0">
                  <c:v>6.643856189774725</c:v>
                </c:pt>
                <c:pt idx="1">
                  <c:v>7.643856189774724</c:v>
                </c:pt>
                <c:pt idx="2">
                  <c:v>8.643856189774725</c:v>
                </c:pt>
                <c:pt idx="3">
                  <c:v>9.643856189774725</c:v>
                </c:pt>
              </c:numCache>
            </c:numRef>
          </c:xVal>
          <c:yVal>
            <c:numRef>
              <c:f>Sheet2!$C$3:$C$6</c:f>
              <c:numCache>
                <c:ptCount val="4"/>
                <c:pt idx="0">
                  <c:v>0.281</c:v>
                </c:pt>
                <c:pt idx="1">
                  <c:v>0.206</c:v>
                </c:pt>
                <c:pt idx="2">
                  <c:v>0.151</c:v>
                </c:pt>
                <c:pt idx="3">
                  <c:v>0.094</c:v>
                </c:pt>
              </c:numCache>
            </c:numRef>
          </c:yVal>
          <c:smooth val="0"/>
        </c:ser>
        <c:axId val="558563"/>
        <c:axId val="5027068"/>
      </c:scatterChart>
      <c:valAx>
        <c:axId val="558563"/>
        <c:scaling>
          <c:orientation val="minMax"/>
          <c:max val="12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log(2) dil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7068"/>
        <c:crosses val="autoZero"/>
        <c:crossBetween val="midCat"/>
        <c:dispUnits/>
      </c:valAx>
      <c:valAx>
        <c:axId val="5027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Abs 595nm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5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Lot 2 first 4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Sheet3!$F$3:$F$8</c:f>
              <c:numCache>
                <c:ptCount val="4"/>
                <c:pt idx="0">
                  <c:v>6.643856189774725</c:v>
                </c:pt>
                <c:pt idx="1">
                  <c:v>7.643856189774724</c:v>
                </c:pt>
                <c:pt idx="2">
                  <c:v>8.643856189774725</c:v>
                </c:pt>
                <c:pt idx="3">
                  <c:v>9.643856189774725</c:v>
                </c:pt>
              </c:numCache>
            </c:numRef>
          </c:xVal>
          <c:yVal>
            <c:numRef>
              <c:f>Sheet3!$D$3:$D$6</c:f>
              <c:numCache>
                <c:ptCount val="4"/>
                <c:pt idx="0">
                  <c:v>90.48</c:v>
                </c:pt>
                <c:pt idx="1">
                  <c:v>63.33</c:v>
                </c:pt>
                <c:pt idx="2">
                  <c:v>40</c:v>
                </c:pt>
                <c:pt idx="3">
                  <c:v>14.29</c:v>
                </c:pt>
              </c:numCache>
            </c:numRef>
          </c:yVal>
          <c:smooth val="0"/>
        </c:ser>
        <c:axId val="45243613"/>
        <c:axId val="4539334"/>
      </c:scatterChart>
      <c:valAx>
        <c:axId val="45243613"/>
        <c:scaling>
          <c:orientation val="minMax"/>
          <c:max val="12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log (2) dils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9334"/>
        <c:crosses val="autoZero"/>
        <c:crossBetween val="midCat"/>
        <c:dispUnits/>
      </c:valAx>
      <c:valAx>
        <c:axId val="45393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Abs 595nm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436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Lot 2 all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Sheet3!$F$3:$F$8</c:f>
              <c:numCache>
                <c:ptCount val="6"/>
                <c:pt idx="0">
                  <c:v>6.643856189774725</c:v>
                </c:pt>
                <c:pt idx="1">
                  <c:v>7.643856189774724</c:v>
                </c:pt>
                <c:pt idx="2">
                  <c:v>8.643856189774725</c:v>
                </c:pt>
                <c:pt idx="3">
                  <c:v>9.643856189774725</c:v>
                </c:pt>
                <c:pt idx="4">
                  <c:v>10.643856189774725</c:v>
                </c:pt>
                <c:pt idx="5">
                  <c:v>11.643856189774727</c:v>
                </c:pt>
              </c:numCache>
            </c:numRef>
          </c:xVal>
          <c:yVal>
            <c:numRef>
              <c:f>Sheet3!$C$3:$C$8</c:f>
              <c:numCache>
                <c:ptCount val="6"/>
                <c:pt idx="0">
                  <c:v>0.199</c:v>
                </c:pt>
                <c:pt idx="1">
                  <c:v>0.142</c:v>
                </c:pt>
                <c:pt idx="2">
                  <c:v>0.093</c:v>
                </c:pt>
                <c:pt idx="3">
                  <c:v>0.039</c:v>
                </c:pt>
                <c:pt idx="4">
                  <c:v>0.017</c:v>
                </c:pt>
                <c:pt idx="5">
                  <c:v>0.029</c:v>
                </c:pt>
              </c:numCache>
            </c:numRef>
          </c:yVal>
          <c:smooth val="0"/>
        </c:ser>
        <c:axId val="40854007"/>
        <c:axId val="32141744"/>
      </c:scatterChart>
      <c:valAx>
        <c:axId val="40854007"/>
        <c:scaling>
          <c:orientation val="minMax"/>
          <c:max val="12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log (2) dils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1744"/>
        <c:crosses val="autoZero"/>
        <c:crossBetween val="midCat"/>
        <c:dispUnits/>
      </c:valAx>
      <c:valAx>
        <c:axId val="3214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Abs 595nm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540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0.49825</cdr:y>
    </cdr:from>
    <cdr:to>
      <cdr:x>0.524</cdr:x>
      <cdr:y>0.55975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1504950"/>
          <a:ext cx="114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7</xdr:col>
      <xdr:colOff>542925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123825" y="76200"/>
        <a:ext cx="4686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43</xdr:row>
      <xdr:rowOff>114300</xdr:rowOff>
    </xdr:from>
    <xdr:to>
      <xdr:col>7</xdr:col>
      <xdr:colOff>38100</xdr:colOff>
      <xdr:row>63</xdr:row>
      <xdr:rowOff>9525</xdr:rowOff>
    </xdr:to>
    <xdr:graphicFrame>
      <xdr:nvGraphicFramePr>
        <xdr:cNvPr id="2" name="Chart 4"/>
        <xdr:cNvGraphicFramePr/>
      </xdr:nvGraphicFramePr>
      <xdr:xfrm>
        <a:off x="104775" y="7077075"/>
        <a:ext cx="42005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171450</xdr:colOff>
      <xdr:row>43</xdr:row>
      <xdr:rowOff>114300</xdr:rowOff>
    </xdr:from>
    <xdr:to>
      <xdr:col>13</xdr:col>
      <xdr:colOff>504825</xdr:colOff>
      <xdr:row>63</xdr:row>
      <xdr:rowOff>0</xdr:rowOff>
    </xdr:to>
    <xdr:graphicFrame>
      <xdr:nvGraphicFramePr>
        <xdr:cNvPr id="3" name="Chart 6"/>
        <xdr:cNvGraphicFramePr/>
      </xdr:nvGraphicFramePr>
      <xdr:xfrm>
        <a:off x="4438650" y="7077075"/>
        <a:ext cx="41243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86</xdr:row>
      <xdr:rowOff>76200</xdr:rowOff>
    </xdr:from>
    <xdr:to>
      <xdr:col>13</xdr:col>
      <xdr:colOff>542925</xdr:colOff>
      <xdr:row>105</xdr:row>
      <xdr:rowOff>66675</xdr:rowOff>
    </xdr:to>
    <xdr:graphicFrame>
      <xdr:nvGraphicFramePr>
        <xdr:cNvPr id="4" name="Chart 7"/>
        <xdr:cNvGraphicFramePr/>
      </xdr:nvGraphicFramePr>
      <xdr:xfrm>
        <a:off x="4448175" y="14001750"/>
        <a:ext cx="4152900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86</xdr:row>
      <xdr:rowOff>38100</xdr:rowOff>
    </xdr:from>
    <xdr:to>
      <xdr:col>7</xdr:col>
      <xdr:colOff>66675</xdr:colOff>
      <xdr:row>105</xdr:row>
      <xdr:rowOff>38100</xdr:rowOff>
    </xdr:to>
    <xdr:graphicFrame>
      <xdr:nvGraphicFramePr>
        <xdr:cNvPr id="5" name="Chart 8"/>
        <xdr:cNvGraphicFramePr/>
      </xdr:nvGraphicFramePr>
      <xdr:xfrm>
        <a:off x="104775" y="13963650"/>
        <a:ext cx="42291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1:N119"/>
  <sheetViews>
    <sheetView workbookViewId="0" topLeftCell="A28">
      <selection activeCell="E27" sqref="E27"/>
    </sheetView>
  </sheetViews>
  <sheetFormatPr defaultColWidth="9.140625" defaultRowHeight="12.75"/>
  <cols>
    <col min="12" max="12" width="11.140625" style="0" customWidth="1"/>
  </cols>
  <sheetData>
    <row r="21" spans="2:4" ht="12.75">
      <c r="B21" s="2"/>
      <c r="C21" s="2"/>
      <c r="D21" s="2"/>
    </row>
    <row r="22" spans="2:14" ht="12.75">
      <c r="B22" s="2"/>
      <c r="C22" s="2" t="s">
        <v>1</v>
      </c>
      <c r="D22" s="2" t="s">
        <v>0</v>
      </c>
      <c r="N22" s="2"/>
    </row>
    <row r="23" spans="2:4" ht="12.75">
      <c r="B23" s="2" t="s">
        <v>2</v>
      </c>
      <c r="C23" s="2">
        <v>0</v>
      </c>
      <c r="D23" s="2">
        <v>0</v>
      </c>
    </row>
    <row r="24" spans="2:4" ht="12.75">
      <c r="B24" s="2">
        <v>100</v>
      </c>
      <c r="C24" s="2">
        <v>0.22</v>
      </c>
      <c r="D24" s="2">
        <v>100</v>
      </c>
    </row>
    <row r="25" spans="2:4" ht="12.75">
      <c r="B25" s="2">
        <v>200</v>
      </c>
      <c r="C25" s="2">
        <v>0.098</v>
      </c>
      <c r="D25" s="2">
        <v>50</v>
      </c>
    </row>
    <row r="26" spans="2:4" ht="12.75">
      <c r="B26" s="2">
        <v>400</v>
      </c>
      <c r="C26" s="2">
        <v>0.086</v>
      </c>
      <c r="D26" s="2">
        <v>25</v>
      </c>
    </row>
    <row r="27" spans="2:4" ht="12.75">
      <c r="B27" s="2">
        <v>800</v>
      </c>
      <c r="C27" s="2">
        <v>0.038</v>
      </c>
      <c r="D27" s="2">
        <v>12.5</v>
      </c>
    </row>
    <row r="28" spans="2:4" ht="12.75">
      <c r="B28" s="2">
        <v>1600</v>
      </c>
      <c r="C28" s="2">
        <v>0.013</v>
      </c>
      <c r="D28" s="2">
        <v>6.25</v>
      </c>
    </row>
    <row r="29" spans="2:4" ht="12.75">
      <c r="B29" s="2">
        <v>3200</v>
      </c>
      <c r="C29" s="2">
        <v>0.02</v>
      </c>
      <c r="D29" s="2">
        <v>3.125</v>
      </c>
    </row>
    <row r="46" ht="12.75">
      <c r="N46" s="6"/>
    </row>
    <row r="47" ht="12.75">
      <c r="N47" s="6"/>
    </row>
    <row r="48" ht="12.75">
      <c r="N48" s="6"/>
    </row>
    <row r="64" spans="2:6" ht="12.75">
      <c r="B64" s="2" t="s">
        <v>3</v>
      </c>
      <c r="C64" s="2"/>
      <c r="D64" s="2"/>
      <c r="E64" s="2"/>
      <c r="F64" s="2"/>
    </row>
    <row r="65" spans="2:6" ht="12.75">
      <c r="B65" s="2" t="s">
        <v>4</v>
      </c>
      <c r="C65" s="2" t="s">
        <v>5</v>
      </c>
      <c r="D65" s="2" t="s">
        <v>0</v>
      </c>
      <c r="E65" s="2" t="s">
        <v>7</v>
      </c>
      <c r="F65" s="5" t="s">
        <v>10</v>
      </c>
    </row>
    <row r="66" spans="2:6" ht="12.75">
      <c r="B66" s="2">
        <v>100</v>
      </c>
      <c r="C66" s="2">
        <v>0.281</v>
      </c>
      <c r="D66" s="2">
        <v>129.52</v>
      </c>
      <c r="E66" s="3">
        <v>12922.38</v>
      </c>
      <c r="F66" s="2">
        <f>LOG(B66,2)</f>
        <v>6.643856189774725</v>
      </c>
    </row>
    <row r="67" spans="2:6" ht="12.75">
      <c r="B67" s="2">
        <v>200</v>
      </c>
      <c r="C67" s="2">
        <v>0.206</v>
      </c>
      <c r="D67" s="2">
        <v>93.81</v>
      </c>
      <c r="E67" s="3">
        <v>18761.91</v>
      </c>
      <c r="F67" s="2">
        <f>LOG(200,2)</f>
        <v>7.643856189774724</v>
      </c>
    </row>
    <row r="68" spans="2:6" ht="12.75">
      <c r="B68" s="2">
        <v>400</v>
      </c>
      <c r="C68" s="2">
        <v>0.151</v>
      </c>
      <c r="D68" s="2">
        <v>67.62</v>
      </c>
      <c r="E68" s="3">
        <v>27047.62</v>
      </c>
      <c r="F68" s="2">
        <f>LOG(400,2)</f>
        <v>8.643856189774725</v>
      </c>
    </row>
    <row r="69" spans="2:6" ht="12.75">
      <c r="B69" s="2">
        <v>800</v>
      </c>
      <c r="C69" s="2">
        <v>0.094</v>
      </c>
      <c r="D69" s="2">
        <v>40.48</v>
      </c>
      <c r="E69" s="3">
        <v>32381</v>
      </c>
      <c r="F69" s="2">
        <f>LOG(800,2)</f>
        <v>9.643856189774725</v>
      </c>
    </row>
    <row r="70" spans="2:6" ht="12.75">
      <c r="B70" s="2">
        <v>1600</v>
      </c>
      <c r="C70" s="2">
        <v>0.073</v>
      </c>
      <c r="D70" s="2">
        <v>30.48</v>
      </c>
      <c r="E70" s="3">
        <v>48762</v>
      </c>
      <c r="F70" s="2">
        <f>LOG(1600,2)</f>
        <v>10.643856189774725</v>
      </c>
    </row>
    <row r="71" spans="2:6" ht="12.75">
      <c r="B71" s="2">
        <v>3200</v>
      </c>
      <c r="C71" s="2">
        <v>0.06</v>
      </c>
      <c r="D71" s="2">
        <v>24.29</v>
      </c>
      <c r="E71" s="3">
        <v>77714.29</v>
      </c>
      <c r="F71" s="2">
        <f>LOG(3200,2)</f>
        <v>11.643856189774727</v>
      </c>
    </row>
    <row r="72" spans="2:4" ht="12.75">
      <c r="B72" t="s">
        <v>11</v>
      </c>
      <c r="C72" s="1">
        <f>AVERAGE(E66:E71)</f>
        <v>36264.86666666667</v>
      </c>
      <c r="D72" t="s">
        <v>8</v>
      </c>
    </row>
    <row r="73" spans="3:4" ht="12.75">
      <c r="C73">
        <f>STDEV(E66:E71)</f>
        <v>23771.833200131325</v>
      </c>
      <c r="D73" t="s">
        <v>9</v>
      </c>
    </row>
    <row r="74" spans="2:4" ht="12.75">
      <c r="B74" t="s">
        <v>12</v>
      </c>
      <c r="C74" s="1">
        <f>AVERAGE(E66:E69)</f>
        <v>22778.2275</v>
      </c>
      <c r="D74" t="s">
        <v>8</v>
      </c>
    </row>
    <row r="75" spans="3:4" ht="12.75">
      <c r="C75">
        <f>STDEV(E66:E69)</f>
        <v>8635.382412104951</v>
      </c>
      <c r="D75" t="s">
        <v>9</v>
      </c>
    </row>
    <row r="107" spans="2:6" ht="12.75">
      <c r="B107" s="2"/>
      <c r="C107" s="2"/>
      <c r="D107" s="2"/>
      <c r="E107" s="2"/>
      <c r="F107" s="2"/>
    </row>
    <row r="108" spans="2:6" ht="12.75">
      <c r="B108" s="2" t="s">
        <v>6</v>
      </c>
      <c r="C108" s="2"/>
      <c r="D108" s="2"/>
      <c r="E108" s="2"/>
      <c r="F108" s="2"/>
    </row>
    <row r="109" spans="2:6" ht="12.75">
      <c r="B109" s="2" t="s">
        <v>4</v>
      </c>
      <c r="C109" s="2" t="s">
        <v>1</v>
      </c>
      <c r="D109" s="2" t="s">
        <v>0</v>
      </c>
      <c r="E109" s="2" t="s">
        <v>7</v>
      </c>
      <c r="F109" s="5" t="s">
        <v>10</v>
      </c>
    </row>
    <row r="110" spans="2:6" ht="12.75">
      <c r="B110" s="2">
        <v>100</v>
      </c>
      <c r="C110" s="2">
        <v>0.199</v>
      </c>
      <c r="D110" s="2">
        <v>90.48</v>
      </c>
      <c r="E110" s="3">
        <v>9047.62</v>
      </c>
      <c r="F110" s="2">
        <f>LOG(B110,2)</f>
        <v>6.643856189774725</v>
      </c>
    </row>
    <row r="111" spans="2:6" ht="12.75">
      <c r="B111" s="2">
        <v>200</v>
      </c>
      <c r="C111" s="2">
        <v>0.142</v>
      </c>
      <c r="D111" s="2">
        <v>63.33</v>
      </c>
      <c r="E111" s="3">
        <v>12666.67</v>
      </c>
      <c r="F111" s="2">
        <f>LOG(200,2)</f>
        <v>7.643856189774724</v>
      </c>
    </row>
    <row r="112" spans="2:6" ht="12.75">
      <c r="B112" s="2">
        <v>400</v>
      </c>
      <c r="C112" s="2">
        <v>0.093</v>
      </c>
      <c r="D112" s="2">
        <v>40</v>
      </c>
      <c r="E112" s="3">
        <v>16000</v>
      </c>
      <c r="F112" s="2">
        <f>LOG(400,2)</f>
        <v>8.643856189774725</v>
      </c>
    </row>
    <row r="113" spans="2:6" ht="12.75">
      <c r="B113" s="2">
        <v>800</v>
      </c>
      <c r="C113" s="2">
        <v>0.039</v>
      </c>
      <c r="D113" s="2">
        <v>14.29</v>
      </c>
      <c r="E113" s="3">
        <v>11428.57</v>
      </c>
      <c r="F113" s="2">
        <f>LOG(800,2)</f>
        <v>9.643856189774725</v>
      </c>
    </row>
    <row r="114" spans="2:6" ht="12.75">
      <c r="B114" s="2">
        <v>1600</v>
      </c>
      <c r="C114" s="2">
        <v>0.017</v>
      </c>
      <c r="D114" s="2">
        <v>3.81</v>
      </c>
      <c r="E114" s="3">
        <v>6095.24</v>
      </c>
      <c r="F114" s="2">
        <f>LOG(1600,2)</f>
        <v>10.643856189774725</v>
      </c>
    </row>
    <row r="115" spans="2:6" ht="12.75">
      <c r="B115" s="2">
        <v>3200</v>
      </c>
      <c r="C115" s="2">
        <v>0.029</v>
      </c>
      <c r="D115" s="2">
        <v>9.52</v>
      </c>
      <c r="E115" s="3">
        <v>30476.19</v>
      </c>
      <c r="F115" s="2">
        <f>LOG(3200,2)</f>
        <v>11.643856189774727</v>
      </c>
    </row>
    <row r="116" spans="2:4" ht="12.75">
      <c r="B116" t="s">
        <v>11</v>
      </c>
      <c r="C116" s="1">
        <f>AVERAGE(E110:E115)</f>
        <v>14285.714999999998</v>
      </c>
      <c r="D116" t="s">
        <v>8</v>
      </c>
    </row>
    <row r="117" spans="3:4" ht="12.75">
      <c r="C117">
        <f>STDEV(E110:E115)</f>
        <v>8606.699227979914</v>
      </c>
      <c r="D117" t="s">
        <v>9</v>
      </c>
    </row>
    <row r="118" spans="2:4" ht="12.75">
      <c r="B118" t="s">
        <v>12</v>
      </c>
      <c r="C118" s="1">
        <f>AVERAGE(E110:E113)</f>
        <v>12285.715</v>
      </c>
      <c r="D118" t="s">
        <v>8</v>
      </c>
    </row>
    <row r="119" spans="3:4" ht="12.75">
      <c r="C119">
        <f>STDEV(E110:E113)</f>
        <v>2896.031569423926</v>
      </c>
      <c r="D119" t="s">
        <v>9</v>
      </c>
    </row>
  </sheetData>
  <printOptions/>
  <pageMargins left="0.5" right="0.5" top="0.5" bottom="0.5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B2" sqref="B2:C10"/>
    </sheetView>
  </sheetViews>
  <sheetFormatPr defaultColWidth="9.140625" defaultRowHeight="12.75"/>
  <cols>
    <col min="2" max="2" width="12.57421875" style="0" customWidth="1"/>
    <col min="3" max="3" width="12.7109375" style="0" customWidth="1"/>
  </cols>
  <sheetData>
    <row r="1" spans="1:3" ht="12.75">
      <c r="A1" s="2"/>
      <c r="B1" s="2"/>
      <c r="C1" s="2"/>
    </row>
    <row r="2" spans="1:3" ht="12.75">
      <c r="A2" s="2"/>
      <c r="B2" s="9" t="s">
        <v>14</v>
      </c>
      <c r="C2" s="9" t="s">
        <v>15</v>
      </c>
    </row>
    <row r="3" spans="1:3" ht="12.75">
      <c r="A3" s="2"/>
      <c r="B3" s="2">
        <v>0</v>
      </c>
      <c r="C3" s="2">
        <v>0</v>
      </c>
    </row>
    <row r="4" spans="1:3" ht="12.75">
      <c r="A4" s="2"/>
      <c r="B4" s="2">
        <v>0.22</v>
      </c>
      <c r="C4" s="2">
        <v>100</v>
      </c>
    </row>
    <row r="5" spans="1:3" ht="12.75">
      <c r="A5" s="2"/>
      <c r="B5" s="2">
        <v>0.098</v>
      </c>
      <c r="C5" s="2">
        <v>50</v>
      </c>
    </row>
    <row r="6" spans="1:3" ht="12.75">
      <c r="A6" s="2"/>
      <c r="B6" s="2">
        <v>0.086</v>
      </c>
      <c r="C6" s="2">
        <v>25</v>
      </c>
    </row>
    <row r="7" spans="1:3" ht="12.75">
      <c r="A7" s="2"/>
      <c r="B7" s="2">
        <v>0.038</v>
      </c>
      <c r="C7" s="2">
        <v>12.5</v>
      </c>
    </row>
    <row r="8" spans="1:3" ht="12.75">
      <c r="A8" s="2"/>
      <c r="B8" s="2">
        <v>0.013</v>
      </c>
      <c r="C8" s="2">
        <v>6.25</v>
      </c>
    </row>
    <row r="9" spans="1:3" ht="12.75">
      <c r="A9" s="2"/>
      <c r="B9" s="2">
        <v>0.02</v>
      </c>
      <c r="C9" s="2">
        <v>3.125</v>
      </c>
    </row>
    <row r="10" spans="2:3" ht="12.75">
      <c r="B10" s="7">
        <v>0.16</v>
      </c>
      <c r="C10" s="8" t="s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J1">
      <selection activeCell="D10" sqref="D10"/>
    </sheetView>
  </sheetViews>
  <sheetFormatPr defaultColWidth="9.140625" defaultRowHeight="12.75"/>
  <cols>
    <col min="5" max="5" width="11.421875" style="0" customWidth="1"/>
  </cols>
  <sheetData>
    <row r="1" spans="1:5" ht="12.75">
      <c r="A1" s="2" t="s">
        <v>3</v>
      </c>
      <c r="B1" s="2"/>
      <c r="C1" s="2"/>
      <c r="D1" s="2"/>
      <c r="E1" s="2"/>
    </row>
    <row r="2" spans="1:6" ht="12.75">
      <c r="A2" s="2"/>
      <c r="B2" s="2" t="s">
        <v>4</v>
      </c>
      <c r="C2" s="2" t="s">
        <v>5</v>
      </c>
      <c r="D2" s="2" t="s">
        <v>0</v>
      </c>
      <c r="E2" s="2" t="s">
        <v>7</v>
      </c>
      <c r="F2" s="4" t="s">
        <v>10</v>
      </c>
    </row>
    <row r="3" spans="1:6" ht="12.75">
      <c r="A3" s="2"/>
      <c r="B3" s="2">
        <v>100</v>
      </c>
      <c r="C3" s="2">
        <v>0.281</v>
      </c>
      <c r="D3" s="2">
        <v>129.52</v>
      </c>
      <c r="E3" s="3">
        <v>12922.38</v>
      </c>
      <c r="F3">
        <f>LOG(B3,2)</f>
        <v>6.643856189774725</v>
      </c>
    </row>
    <row r="4" spans="1:8" ht="12.75">
      <c r="A4" s="2"/>
      <c r="B4" s="2">
        <v>200</v>
      </c>
      <c r="C4" s="2">
        <v>0.206</v>
      </c>
      <c r="D4" s="2">
        <v>93.81</v>
      </c>
      <c r="E4" s="3">
        <v>18761.91</v>
      </c>
      <c r="F4">
        <f>LOG(200,2)</f>
        <v>7.643856189774724</v>
      </c>
      <c r="G4" s="1">
        <f>AVERAGE(E3:E8)</f>
        <v>36264.86666666667</v>
      </c>
      <c r="H4" t="s">
        <v>8</v>
      </c>
    </row>
    <row r="5" spans="1:8" ht="12.75">
      <c r="A5" s="2"/>
      <c r="B5" s="2">
        <v>400</v>
      </c>
      <c r="C5" s="2">
        <v>0.151</v>
      </c>
      <c r="D5" s="2">
        <v>67.62</v>
      </c>
      <c r="E5" s="3">
        <v>27047.62</v>
      </c>
      <c r="F5">
        <f>LOG(400,2)</f>
        <v>8.643856189774725</v>
      </c>
      <c r="G5">
        <f>STDEV(E3:E8)</f>
        <v>23771.833200131325</v>
      </c>
      <c r="H5" t="s">
        <v>9</v>
      </c>
    </row>
    <row r="6" spans="1:6" ht="12.75">
      <c r="A6" s="2"/>
      <c r="B6" s="2">
        <v>800</v>
      </c>
      <c r="C6" s="2">
        <v>0.094</v>
      </c>
      <c r="D6" s="2">
        <v>40.48</v>
      </c>
      <c r="E6" s="3">
        <v>32381</v>
      </c>
      <c r="F6">
        <f>LOG(800,2)</f>
        <v>9.643856189774725</v>
      </c>
    </row>
    <row r="7" spans="1:6" ht="12.75">
      <c r="A7" s="2"/>
      <c r="B7" s="2">
        <v>1600</v>
      </c>
      <c r="C7" s="2">
        <v>0.073</v>
      </c>
      <c r="D7" s="2">
        <v>30.48</v>
      </c>
      <c r="E7" s="3">
        <v>48762</v>
      </c>
      <c r="F7">
        <f>LOG(1600,2)</f>
        <v>10.643856189774725</v>
      </c>
    </row>
    <row r="8" spans="1:6" ht="12.75">
      <c r="A8" s="2"/>
      <c r="B8" s="2">
        <v>3200</v>
      </c>
      <c r="C8" s="2">
        <v>0.06</v>
      </c>
      <c r="D8" s="2">
        <v>24.29</v>
      </c>
      <c r="E8" s="3">
        <v>77714.29</v>
      </c>
      <c r="F8">
        <f>LOG(3200,2)</f>
        <v>11.643856189774727</v>
      </c>
    </row>
    <row r="11" spans="1:3" ht="12.75">
      <c r="A11" s="2" t="s">
        <v>3</v>
      </c>
      <c r="B11" s="2"/>
      <c r="C11" s="2"/>
    </row>
    <row r="12" spans="1:3" ht="12.75">
      <c r="A12" s="2"/>
      <c r="B12" s="2" t="s">
        <v>4</v>
      </c>
      <c r="C12" s="2" t="s">
        <v>5</v>
      </c>
    </row>
    <row r="13" spans="1:3" ht="12.75">
      <c r="A13" s="2"/>
      <c r="B13" s="2">
        <v>100</v>
      </c>
      <c r="C13" s="2">
        <v>0.281</v>
      </c>
    </row>
    <row r="14" spans="1:3" ht="12.75">
      <c r="A14" s="2"/>
      <c r="B14" s="2">
        <v>200</v>
      </c>
      <c r="C14" s="2">
        <v>0.206</v>
      </c>
    </row>
    <row r="15" spans="1:3" ht="12.75">
      <c r="A15" s="2"/>
      <c r="B15" s="2">
        <v>400</v>
      </c>
      <c r="C15" s="2">
        <v>0.151</v>
      </c>
    </row>
    <row r="16" spans="1:3" ht="12.75">
      <c r="A16" s="2"/>
      <c r="B16" s="2">
        <v>800</v>
      </c>
      <c r="C16" s="2">
        <v>0.094</v>
      </c>
    </row>
    <row r="17" spans="1:3" ht="12.75">
      <c r="A17" s="2"/>
      <c r="B17" s="2">
        <v>1600</v>
      </c>
      <c r="C17" s="2">
        <v>0.073</v>
      </c>
    </row>
    <row r="18" spans="1:3" ht="12.75">
      <c r="A18" s="2"/>
      <c r="B18" s="2">
        <v>3200</v>
      </c>
      <c r="C18" s="2">
        <v>0.06</v>
      </c>
    </row>
    <row r="19" ht="12.75">
      <c r="A19" t="s">
        <v>13</v>
      </c>
    </row>
    <row r="20" spans="2:3" ht="12.75">
      <c r="B20" s="2"/>
      <c r="C20" s="2"/>
    </row>
    <row r="21" spans="2:4" ht="12.75">
      <c r="B21" s="2" t="s">
        <v>0</v>
      </c>
      <c r="C21" s="2" t="s">
        <v>7</v>
      </c>
      <c r="D21" s="4" t="s">
        <v>10</v>
      </c>
    </row>
    <row r="22" spans="2:4" ht="12.75">
      <c r="B22" s="2">
        <v>129.52</v>
      </c>
      <c r="C22" s="3">
        <v>12922.38</v>
      </c>
      <c r="D22">
        <f>LOG(B13,2)</f>
        <v>6.643856189774725</v>
      </c>
    </row>
    <row r="23" spans="2:6" ht="12.75">
      <c r="B23" s="2">
        <v>93.81</v>
      </c>
      <c r="C23" s="3">
        <v>18761.91</v>
      </c>
      <c r="D23">
        <f>LOG(200,2)</f>
        <v>7.643856189774724</v>
      </c>
      <c r="E23" s="1">
        <f>AVERAGE(C22:C27)</f>
        <v>36264.86666666667</v>
      </c>
      <c r="F23" t="s">
        <v>8</v>
      </c>
    </row>
    <row r="24" spans="2:6" ht="12.75">
      <c r="B24" s="2">
        <v>67.62</v>
      </c>
      <c r="C24" s="3">
        <v>27047.62</v>
      </c>
      <c r="D24">
        <f>LOG(400,2)</f>
        <v>8.643856189774725</v>
      </c>
      <c r="E24">
        <f>STDEV(C22:C27)</f>
        <v>23771.833200131325</v>
      </c>
      <c r="F24" t="s">
        <v>9</v>
      </c>
    </row>
    <row r="25" spans="2:4" ht="12.75">
      <c r="B25" s="2">
        <v>40.48</v>
      </c>
      <c r="C25" s="3">
        <v>32381</v>
      </c>
      <c r="D25">
        <f>LOG(800,2)</f>
        <v>9.643856189774725</v>
      </c>
    </row>
    <row r="26" spans="2:4" ht="12.75">
      <c r="B26" s="2">
        <v>30.48</v>
      </c>
      <c r="C26" s="3">
        <v>48762</v>
      </c>
      <c r="D26">
        <f>LOG(1600,2)</f>
        <v>10.643856189774725</v>
      </c>
    </row>
    <row r="27" spans="2:4" ht="12.75">
      <c r="B27" s="2">
        <v>24.29</v>
      </c>
      <c r="C27" s="3">
        <v>77714.29</v>
      </c>
      <c r="D27">
        <f>LOG(3200,2)</f>
        <v>11.643856189774727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I8"/>
    </sheetView>
  </sheetViews>
  <sheetFormatPr defaultColWidth="9.140625" defaultRowHeight="12.75"/>
  <cols>
    <col min="5" max="5" width="11.140625" style="0" customWidth="1"/>
  </cols>
  <sheetData>
    <row r="1" spans="1:5" ht="12.75">
      <c r="A1" s="2" t="s">
        <v>6</v>
      </c>
      <c r="B1" s="2"/>
      <c r="C1" s="2"/>
      <c r="D1" s="2"/>
      <c r="E1" s="2"/>
    </row>
    <row r="2" spans="1:6" ht="12.75">
      <c r="A2" s="2"/>
      <c r="B2" s="2" t="s">
        <v>4</v>
      </c>
      <c r="C2" s="2" t="s">
        <v>1</v>
      </c>
      <c r="D2" s="2" t="s">
        <v>0</v>
      </c>
      <c r="E2" s="2" t="s">
        <v>7</v>
      </c>
      <c r="F2" s="4" t="s">
        <v>10</v>
      </c>
    </row>
    <row r="3" spans="1:6" ht="12.75">
      <c r="A3" s="2"/>
      <c r="B3" s="2">
        <v>100</v>
      </c>
      <c r="C3" s="2">
        <v>0.199</v>
      </c>
      <c r="D3" s="2">
        <v>90.48</v>
      </c>
      <c r="E3" s="3">
        <v>9047.62</v>
      </c>
      <c r="F3">
        <f>LOG(B3,2)</f>
        <v>6.643856189774725</v>
      </c>
    </row>
    <row r="4" spans="1:9" ht="12.75">
      <c r="A4" s="2"/>
      <c r="B4" s="2">
        <v>200</v>
      </c>
      <c r="C4" s="2">
        <v>0.142</v>
      </c>
      <c r="D4" s="2">
        <v>63.33</v>
      </c>
      <c r="E4" s="3">
        <v>12666.67</v>
      </c>
      <c r="F4">
        <f>LOG(200,2)</f>
        <v>7.643856189774724</v>
      </c>
      <c r="H4" s="1">
        <f>AVERAGE(E3:E8)</f>
        <v>14285.714999999998</v>
      </c>
      <c r="I4" t="s">
        <v>8</v>
      </c>
    </row>
    <row r="5" spans="1:9" ht="12.75">
      <c r="A5" s="2"/>
      <c r="B5" s="2">
        <v>400</v>
      </c>
      <c r="C5" s="2">
        <v>0.093</v>
      </c>
      <c r="D5" s="2">
        <v>40</v>
      </c>
      <c r="E5" s="3">
        <v>16000</v>
      </c>
      <c r="F5">
        <f>LOG(400,2)</f>
        <v>8.643856189774725</v>
      </c>
      <c r="H5">
        <f>STDEV(E3:E8)</f>
        <v>8606.699227979914</v>
      </c>
      <c r="I5" t="s">
        <v>9</v>
      </c>
    </row>
    <row r="6" spans="1:6" ht="12.75">
      <c r="A6" s="2"/>
      <c r="B6" s="2">
        <v>800</v>
      </c>
      <c r="C6" s="2">
        <v>0.039</v>
      </c>
      <c r="D6" s="2">
        <v>14.29</v>
      </c>
      <c r="E6" s="3">
        <v>11428.57</v>
      </c>
      <c r="F6">
        <f>LOG(800,2)</f>
        <v>9.643856189774725</v>
      </c>
    </row>
    <row r="7" spans="1:6" ht="12.75">
      <c r="A7" s="2"/>
      <c r="B7" s="2">
        <v>1600</v>
      </c>
      <c r="C7" s="2">
        <v>0.017</v>
      </c>
      <c r="D7" s="2">
        <v>3.81</v>
      </c>
      <c r="E7" s="3">
        <v>6095.24</v>
      </c>
      <c r="F7">
        <f>LOG(1600,2)</f>
        <v>10.643856189774725</v>
      </c>
    </row>
    <row r="8" spans="1:6" ht="12.75">
      <c r="A8" s="2"/>
      <c r="B8" s="2">
        <v>3200</v>
      </c>
      <c r="C8" s="2">
        <v>0.029</v>
      </c>
      <c r="D8" s="2">
        <v>9.52</v>
      </c>
      <c r="E8" s="3">
        <v>30476.19</v>
      </c>
      <c r="F8">
        <f>LOG(3200,2)</f>
        <v>11.643856189774727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Clinical Lab Science</dc:creator>
  <cp:keywords/>
  <dc:description/>
  <cp:lastModifiedBy>Abby Jones</cp:lastModifiedBy>
  <cp:lastPrinted>2002-03-14T19:40:41Z</cp:lastPrinted>
  <dcterms:created xsi:type="dcterms:W3CDTF">2002-02-21T19:27:06Z</dcterms:created>
  <dcterms:modified xsi:type="dcterms:W3CDTF">2003-04-10T00:51:23Z</dcterms:modified>
  <cp:category/>
  <cp:version/>
  <cp:contentType/>
  <cp:contentStatus/>
</cp:coreProperties>
</file>