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395" windowHeight="5385" activeTab="1"/>
  </bookViews>
  <sheets>
    <sheet name="Income Statement" sheetId="1" r:id="rId1"/>
    <sheet name="Balance Sheet " sheetId="2" r:id="rId2"/>
    <sheet name="Calculation of Income Tax" sheetId="3" r:id="rId3"/>
    <sheet name="Cash Flow Statement" sheetId="4" r:id="rId4"/>
  </sheets>
  <definedNames/>
  <calcPr fullCalcOnLoad="1"/>
</workbook>
</file>

<file path=xl/sharedStrings.xml><?xml version="1.0" encoding="utf-8"?>
<sst xmlns="http://schemas.openxmlformats.org/spreadsheetml/2006/main" count="214" uniqueCount="68">
  <si>
    <t>Col 1</t>
  </si>
  <si>
    <t>Col 2</t>
  </si>
  <si>
    <t>Col 3</t>
  </si>
  <si>
    <t>Col 4</t>
  </si>
  <si>
    <t>Col 5</t>
  </si>
  <si>
    <t>Col 6</t>
  </si>
  <si>
    <t>Inventory</t>
  </si>
  <si>
    <t>Depreciation</t>
  </si>
  <si>
    <t>Cost, Store opening</t>
  </si>
  <si>
    <t>ITC</t>
  </si>
  <si>
    <t xml:space="preserve">LIFO </t>
  </si>
  <si>
    <t>Accelerated</t>
  </si>
  <si>
    <t>Expense</t>
  </si>
  <si>
    <t>Amortize</t>
  </si>
  <si>
    <t>Straight Line</t>
  </si>
  <si>
    <t>Capitalize</t>
  </si>
  <si>
    <t>Flow Through</t>
  </si>
  <si>
    <t xml:space="preserve">FIFO </t>
  </si>
  <si>
    <t>LIFO</t>
  </si>
  <si>
    <t>FIFO</t>
  </si>
  <si>
    <t>Period Ending December 31, 20xx</t>
  </si>
  <si>
    <t>(thousands of dollars)</t>
  </si>
  <si>
    <t>Revenue</t>
  </si>
  <si>
    <t xml:space="preserve">Cost of Goods Sold </t>
  </si>
  <si>
    <t>Gross Profit</t>
  </si>
  <si>
    <t>Assumption</t>
  </si>
  <si>
    <t>Store Opening Cost</t>
  </si>
  <si>
    <t>Other Expenses</t>
  </si>
  <si>
    <t>Net Income</t>
  </si>
  <si>
    <t>Total Income</t>
  </si>
  <si>
    <t xml:space="preserve">Tax Credit </t>
  </si>
  <si>
    <t xml:space="preserve">Net Income </t>
  </si>
  <si>
    <t>Earnings Per Share</t>
  </si>
  <si>
    <t>BALANCE SHEET</t>
  </si>
  <si>
    <t>As of December 31, 20xx</t>
  </si>
  <si>
    <t>Assets</t>
  </si>
  <si>
    <t>Fixed Assets</t>
  </si>
  <si>
    <t>Cash</t>
  </si>
  <si>
    <t>Receivables</t>
  </si>
  <si>
    <t>Store-opening Costs</t>
  </si>
  <si>
    <t>Liabilities</t>
  </si>
  <si>
    <t>Accounts Payable</t>
  </si>
  <si>
    <t>Common Stock</t>
  </si>
  <si>
    <t xml:space="preserve">Long Term Debt </t>
  </si>
  <si>
    <t>Retained Earnings</t>
  </si>
  <si>
    <t xml:space="preserve">Total Assets </t>
  </si>
  <si>
    <t>Total Liabilites</t>
  </si>
  <si>
    <t xml:space="preserve">Total Shareholders Equity </t>
  </si>
  <si>
    <t>Total Laibilites and Shareholders Equity</t>
  </si>
  <si>
    <t>Income Tax Payable</t>
  </si>
  <si>
    <t>Changes in WC (other than cash)</t>
  </si>
  <si>
    <t>Unamortized Expenses</t>
  </si>
  <si>
    <t>Loan Paid</t>
  </si>
  <si>
    <t>assets purchased Assets Purchased</t>
  </si>
  <si>
    <t xml:space="preserve">Net Change in Cash </t>
  </si>
  <si>
    <t>Cash at the Beginning of Year</t>
  </si>
  <si>
    <t>Cash at the End of the Year</t>
  </si>
  <si>
    <t>Income Tax Expense</t>
  </si>
  <si>
    <t>Deferred Taxes</t>
  </si>
  <si>
    <t xml:space="preserve">Income Tax </t>
  </si>
  <si>
    <t>less tax Credit</t>
  </si>
  <si>
    <t>Deferred</t>
  </si>
  <si>
    <t>Notes to Income Statement</t>
  </si>
  <si>
    <t>Income Statement</t>
  </si>
  <si>
    <t>Calculation of Deferred Income Taxes</t>
  </si>
  <si>
    <t>Less CurrentTax payable</t>
  </si>
  <si>
    <t>should this be 5?</t>
  </si>
  <si>
    <t>HOW DO I REFLECT THE ITC HERE? SHOULDN'T IT BE ON THE BALANCE SHEET?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</si>
</sst>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;\(0.00\)"/>
    <numFmt numFmtId="169" formatCode="0_);\(0\)"/>
    <numFmt numFmtId="170" formatCode="0.0_);\(0.0\)"/>
    <numFmt numFmtId="171" formatCode="0.0"/>
  </numFmts>
  <fonts count="5">
    <font>
      <sz val="10"/>
      <name val="Arial"/>
      <family val="0"/>
    </font>
    <font>
      <sz val="11"/>
      <name val="Palatino"/>
      <family val="0"/>
    </font>
    <font>
      <b/>
      <sz val="11"/>
      <name val="Palatino"/>
      <family val="0"/>
    </font>
    <font>
      <b/>
      <sz val="12"/>
      <name val="Palatino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7" xfId="0" applyFont="1" applyBorder="1" applyAlignment="1">
      <alignment/>
    </xf>
    <xf numFmtId="169" fontId="0" fillId="0" borderId="3" xfId="0" applyNumberFormat="1" applyBorder="1" applyAlignment="1">
      <alignment/>
    </xf>
    <xf numFmtId="169" fontId="4" fillId="0" borderId="8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0" fillId="0" borderId="8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4" fillId="0" borderId="0" xfId="0" applyNumberFormat="1" applyFont="1" applyBorder="1" applyAlignment="1">
      <alignment/>
    </xf>
    <xf numFmtId="169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9" fontId="4" fillId="0" borderId="13" xfId="0" applyNumberFormat="1" applyFont="1" applyBorder="1" applyAlignment="1">
      <alignment/>
    </xf>
    <xf numFmtId="169" fontId="4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9" fontId="0" fillId="0" borderId="0" xfId="0" applyNumberFormat="1" applyAlignment="1">
      <alignment/>
    </xf>
    <xf numFmtId="0" fontId="0" fillId="0" borderId="17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4" fillId="0" borderId="8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3"/>
  <sheetViews>
    <sheetView workbookViewId="0" topLeftCell="A4">
      <selection activeCell="A5" sqref="A5:G5"/>
    </sheetView>
  </sheetViews>
  <sheetFormatPr defaultColWidth="9.140625" defaultRowHeight="12.75"/>
  <cols>
    <col min="1" max="1" width="22.00390625" style="0" bestFit="1" customWidth="1"/>
    <col min="2" max="3" width="10.8515625" style="0" bestFit="1" customWidth="1"/>
    <col min="4" max="4" width="11.421875" style="0" bestFit="1" customWidth="1"/>
    <col min="5" max="5" width="10.8515625" style="0" bestFit="1" customWidth="1"/>
    <col min="6" max="7" width="12.00390625" style="0" bestFit="1" customWidth="1"/>
    <col min="9" max="9" width="10.28125" style="0" customWidth="1"/>
  </cols>
  <sheetData>
    <row r="4" spans="1:7" ht="12.75" customHeight="1">
      <c r="A4" s="50" t="s">
        <v>63</v>
      </c>
      <c r="B4" s="50"/>
      <c r="C4" s="50"/>
      <c r="D4" s="50"/>
      <c r="E4" s="50"/>
      <c r="F4" s="50"/>
      <c r="G4" s="50"/>
    </row>
    <row r="5" spans="1:7" ht="12.75" customHeight="1">
      <c r="A5" s="50"/>
      <c r="B5" s="50"/>
      <c r="C5" s="50"/>
      <c r="D5" s="50"/>
      <c r="E5" s="50"/>
      <c r="F5" s="50"/>
      <c r="G5" s="50"/>
    </row>
    <row r="6" spans="1:7" ht="12.75" customHeight="1">
      <c r="A6" s="51" t="s">
        <v>20</v>
      </c>
      <c r="B6" s="51"/>
      <c r="C6" s="51"/>
      <c r="D6" s="51"/>
      <c r="E6" s="51"/>
      <c r="F6" s="51"/>
      <c r="G6" s="51"/>
    </row>
    <row r="7" spans="1:7" ht="12.75" customHeight="1" thickBot="1">
      <c r="A7" s="51" t="s">
        <v>21</v>
      </c>
      <c r="B7" s="51"/>
      <c r="C7" s="51"/>
      <c r="D7" s="51"/>
      <c r="E7" s="51"/>
      <c r="F7" s="51"/>
      <c r="G7" s="51"/>
    </row>
    <row r="8" spans="1:7" ht="12.75">
      <c r="A8" s="11" t="s">
        <v>25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2.75">
      <c r="A9" s="2" t="s">
        <v>6</v>
      </c>
      <c r="B9" s="5" t="s">
        <v>10</v>
      </c>
      <c r="C9" s="5" t="s">
        <v>17</v>
      </c>
      <c r="D9" s="5" t="s">
        <v>18</v>
      </c>
      <c r="E9" s="5" t="s">
        <v>18</v>
      </c>
      <c r="F9" s="5" t="s">
        <v>18</v>
      </c>
      <c r="G9" s="5" t="s">
        <v>19</v>
      </c>
    </row>
    <row r="10" spans="1:7" ht="12.75">
      <c r="A10" s="2" t="s">
        <v>7</v>
      </c>
      <c r="B10" s="5" t="s">
        <v>11</v>
      </c>
      <c r="C10" s="5" t="s">
        <v>11</v>
      </c>
      <c r="D10" s="5" t="s">
        <v>14</v>
      </c>
      <c r="E10" s="5" t="s">
        <v>11</v>
      </c>
      <c r="F10" s="5" t="s">
        <v>11</v>
      </c>
      <c r="G10" s="5" t="s">
        <v>14</v>
      </c>
    </row>
    <row r="11" spans="1:7" ht="12.75">
      <c r="A11" s="2" t="s">
        <v>8</v>
      </c>
      <c r="B11" s="5" t="s">
        <v>12</v>
      </c>
      <c r="C11" s="5" t="s">
        <v>12</v>
      </c>
      <c r="D11" s="5" t="s">
        <v>12</v>
      </c>
      <c r="E11" s="5" t="s">
        <v>15</v>
      </c>
      <c r="F11" s="5" t="s">
        <v>12</v>
      </c>
      <c r="G11" s="5" t="s">
        <v>15</v>
      </c>
    </row>
    <row r="12" spans="1:7" ht="13.5" thickBot="1">
      <c r="A12" s="3" t="s">
        <v>9</v>
      </c>
      <c r="B12" s="8" t="s">
        <v>13</v>
      </c>
      <c r="C12" s="8" t="s">
        <v>13</v>
      </c>
      <c r="D12" s="8" t="s">
        <v>13</v>
      </c>
      <c r="E12" s="8" t="s">
        <v>13</v>
      </c>
      <c r="F12" s="8" t="s">
        <v>16</v>
      </c>
      <c r="G12" s="8" t="s">
        <v>16</v>
      </c>
    </row>
    <row r="13" spans="1:7" ht="12.75">
      <c r="A13" s="9"/>
      <c r="B13" s="6"/>
      <c r="C13" s="6"/>
      <c r="D13" s="6"/>
      <c r="E13" s="6"/>
      <c r="F13" s="6"/>
      <c r="G13" s="6"/>
    </row>
    <row r="14" spans="1:7" ht="12.75">
      <c r="A14" s="9" t="s">
        <v>22</v>
      </c>
      <c r="B14" s="6">
        <v>715</v>
      </c>
      <c r="C14" s="6">
        <v>715</v>
      </c>
      <c r="D14" s="6">
        <v>715</v>
      </c>
      <c r="E14" s="6">
        <v>715</v>
      </c>
      <c r="F14" s="6">
        <v>715</v>
      </c>
      <c r="G14" s="6">
        <v>715</v>
      </c>
    </row>
    <row r="15" spans="1:7" ht="12.75">
      <c r="A15" s="9" t="s">
        <v>23</v>
      </c>
      <c r="B15" s="12">
        <f>415-50</f>
        <v>365</v>
      </c>
      <c r="C15" s="12">
        <f>415-70</f>
        <v>345</v>
      </c>
      <c r="D15" s="12">
        <f>415-50</f>
        <v>365</v>
      </c>
      <c r="E15" s="12">
        <f>415-50</f>
        <v>365</v>
      </c>
      <c r="F15" s="12">
        <f>415-50</f>
        <v>365</v>
      </c>
      <c r="G15" s="12">
        <f>415-70</f>
        <v>345</v>
      </c>
    </row>
    <row r="16" spans="1:7" ht="12.75">
      <c r="A16" s="9" t="s">
        <v>24</v>
      </c>
      <c r="B16" s="6">
        <f aca="true" t="shared" si="0" ref="B16:G16">B14-B15</f>
        <v>350</v>
      </c>
      <c r="C16" s="6">
        <f t="shared" si="0"/>
        <v>370</v>
      </c>
      <c r="D16" s="6">
        <f t="shared" si="0"/>
        <v>350</v>
      </c>
      <c r="E16" s="6">
        <f t="shared" si="0"/>
        <v>350</v>
      </c>
      <c r="F16" s="6">
        <f t="shared" si="0"/>
        <v>350</v>
      </c>
      <c r="G16" s="6">
        <f t="shared" si="0"/>
        <v>370</v>
      </c>
    </row>
    <row r="17" spans="1:7" ht="12.75">
      <c r="A17" s="9" t="s">
        <v>7</v>
      </c>
      <c r="B17" s="6">
        <v>120</v>
      </c>
      <c r="C17" s="6">
        <v>120</v>
      </c>
      <c r="D17" s="6">
        <v>40</v>
      </c>
      <c r="E17" s="6">
        <v>120</v>
      </c>
      <c r="F17" s="6">
        <v>120</v>
      </c>
      <c r="G17" s="6">
        <v>40</v>
      </c>
    </row>
    <row r="18" spans="1:7" ht="12.75">
      <c r="A18" s="9" t="s">
        <v>26</v>
      </c>
      <c r="B18" s="6">
        <v>60</v>
      </c>
      <c r="C18" s="6">
        <v>60</v>
      </c>
      <c r="D18" s="6">
        <v>60</v>
      </c>
      <c r="E18" s="6">
        <v>12</v>
      </c>
      <c r="F18" s="6">
        <v>60</v>
      </c>
      <c r="G18" s="6">
        <v>12</v>
      </c>
    </row>
    <row r="19" spans="1:7" ht="12.75">
      <c r="A19" s="9" t="s">
        <v>27</v>
      </c>
      <c r="B19" s="12">
        <v>90</v>
      </c>
      <c r="C19" s="12">
        <v>90</v>
      </c>
      <c r="D19" s="12">
        <v>90</v>
      </c>
      <c r="E19" s="12">
        <v>90</v>
      </c>
      <c r="F19" s="12">
        <v>90</v>
      </c>
      <c r="G19" s="12">
        <v>90</v>
      </c>
    </row>
    <row r="20" spans="1:7" ht="12.75">
      <c r="A20" s="13" t="s">
        <v>29</v>
      </c>
      <c r="B20" s="14">
        <f aca="true" t="shared" si="1" ref="B20:G20">B16-SUM(B17:B19)</f>
        <v>80</v>
      </c>
      <c r="C20" s="14">
        <f t="shared" si="1"/>
        <v>100</v>
      </c>
      <c r="D20" s="14">
        <f t="shared" si="1"/>
        <v>160</v>
      </c>
      <c r="E20" s="14">
        <f t="shared" si="1"/>
        <v>128</v>
      </c>
      <c r="F20" s="14">
        <f t="shared" si="1"/>
        <v>80</v>
      </c>
      <c r="G20" s="14">
        <f t="shared" si="1"/>
        <v>228</v>
      </c>
    </row>
    <row r="21" spans="1:7" ht="12" customHeight="1">
      <c r="A21" s="9" t="s">
        <v>57</v>
      </c>
      <c r="B21" s="17">
        <v>31</v>
      </c>
      <c r="C21" s="17">
        <v>39</v>
      </c>
      <c r="D21" s="17">
        <v>63</v>
      </c>
      <c r="E21" s="17">
        <v>50.2</v>
      </c>
      <c r="F21" s="17">
        <v>27</v>
      </c>
      <c r="G21" s="17">
        <v>86.2</v>
      </c>
    </row>
    <row r="22" spans="1:7" ht="13.5" thickBot="1">
      <c r="A22" s="13" t="s">
        <v>31</v>
      </c>
      <c r="B22" s="18">
        <f aca="true" t="shared" si="2" ref="B22:G22">B20-SUM(B21:B21)</f>
        <v>49</v>
      </c>
      <c r="C22" s="18">
        <f t="shared" si="2"/>
        <v>61</v>
      </c>
      <c r="D22" s="18">
        <f t="shared" si="2"/>
        <v>97</v>
      </c>
      <c r="E22" s="18">
        <f t="shared" si="2"/>
        <v>77.8</v>
      </c>
      <c r="F22" s="18">
        <f t="shared" si="2"/>
        <v>53</v>
      </c>
      <c r="G22" s="18">
        <f t="shared" si="2"/>
        <v>141.8</v>
      </c>
    </row>
    <row r="23" spans="1:7" ht="14.25" thickBot="1" thickTop="1">
      <c r="A23" s="10" t="s">
        <v>32</v>
      </c>
      <c r="B23" s="21">
        <f aca="true" t="shared" si="3" ref="B23:G23">B22/10</f>
        <v>4.9</v>
      </c>
      <c r="C23" s="21">
        <f t="shared" si="3"/>
        <v>6.1</v>
      </c>
      <c r="D23" s="21">
        <f t="shared" si="3"/>
        <v>9.7</v>
      </c>
      <c r="E23" s="21">
        <f t="shared" si="3"/>
        <v>7.779999999999999</v>
      </c>
      <c r="F23" s="21">
        <f t="shared" si="3"/>
        <v>5.3</v>
      </c>
      <c r="G23" s="21">
        <f t="shared" si="3"/>
        <v>14.180000000000001</v>
      </c>
    </row>
    <row r="26" spans="1:7" ht="12.75">
      <c r="A26" s="49" t="s">
        <v>62</v>
      </c>
      <c r="B26" s="49"/>
      <c r="C26" s="49"/>
      <c r="D26" s="49"/>
      <c r="E26" s="49"/>
      <c r="F26" s="49"/>
      <c r="G26" s="49"/>
    </row>
    <row r="27" ht="13.5" thickBot="1">
      <c r="C27" t="s">
        <v>64</v>
      </c>
    </row>
    <row r="28" spans="1:7" ht="12.75">
      <c r="A28" s="36" t="s">
        <v>59</v>
      </c>
      <c r="B28" s="37">
        <v>32</v>
      </c>
      <c r="C28" s="38">
        <v>40</v>
      </c>
      <c r="D28" s="37">
        <v>64</v>
      </c>
      <c r="E28" s="38">
        <v>51.2</v>
      </c>
      <c r="F28" s="37">
        <v>32</v>
      </c>
      <c r="G28" s="39">
        <v>91.2</v>
      </c>
    </row>
    <row r="29" spans="1:7" ht="12.75">
      <c r="A29" s="9" t="s">
        <v>60</v>
      </c>
      <c r="B29" s="40">
        <v>1</v>
      </c>
      <c r="C29" s="41">
        <v>1</v>
      </c>
      <c r="D29" s="40">
        <v>1</v>
      </c>
      <c r="E29" s="41">
        <v>1</v>
      </c>
      <c r="F29" s="40">
        <v>5</v>
      </c>
      <c r="G29" s="42">
        <v>5</v>
      </c>
    </row>
    <row r="30" spans="1:7" ht="12.75">
      <c r="A30" s="9" t="s">
        <v>57</v>
      </c>
      <c r="B30" s="43">
        <v>31</v>
      </c>
      <c r="C30" s="44">
        <v>39</v>
      </c>
      <c r="D30" s="43">
        <v>63</v>
      </c>
      <c r="E30" s="44">
        <v>50.2</v>
      </c>
      <c r="F30" s="43">
        <v>27</v>
      </c>
      <c r="G30" s="45">
        <v>86.2</v>
      </c>
    </row>
    <row r="31" spans="1:7" ht="12.75">
      <c r="A31" s="9" t="s">
        <v>65</v>
      </c>
      <c r="B31" s="40">
        <v>31</v>
      </c>
      <c r="C31" s="41">
        <v>39</v>
      </c>
      <c r="D31" s="40">
        <v>31</v>
      </c>
      <c r="E31" s="41">
        <v>50.2</v>
      </c>
      <c r="F31" s="40">
        <v>31</v>
      </c>
      <c r="G31" s="42">
        <v>58.2</v>
      </c>
    </row>
    <row r="32" spans="1:7" ht="13.5" thickBot="1">
      <c r="A32" s="13" t="s">
        <v>61</v>
      </c>
      <c r="B32" s="46">
        <v>0</v>
      </c>
      <c r="C32" s="47">
        <v>0</v>
      </c>
      <c r="D32" s="46">
        <v>32</v>
      </c>
      <c r="E32" s="47">
        <v>0</v>
      </c>
      <c r="F32" s="46">
        <v>-4</v>
      </c>
      <c r="G32" s="48">
        <v>28</v>
      </c>
    </row>
    <row r="33" spans="1:7" ht="14.25" thickBot="1" thickTop="1">
      <c r="A33" s="10"/>
      <c r="B33" s="7"/>
      <c r="C33" s="33"/>
      <c r="D33" s="7"/>
      <c r="E33" s="33"/>
      <c r="F33" s="7"/>
      <c r="G33" s="34"/>
    </row>
  </sheetData>
  <mergeCells count="5">
    <mergeCell ref="A26:G26"/>
    <mergeCell ref="A4:G4"/>
    <mergeCell ref="A6:G6"/>
    <mergeCell ref="A7:G7"/>
    <mergeCell ref="A5:G5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6"/>
  <sheetViews>
    <sheetView tabSelected="1" workbookViewId="0" topLeftCell="A15">
      <selection activeCell="A36" sqref="A36"/>
    </sheetView>
  </sheetViews>
  <sheetFormatPr defaultColWidth="9.140625" defaultRowHeight="12.75"/>
  <cols>
    <col min="1" max="1" width="38.28125" style="0" bestFit="1" customWidth="1"/>
    <col min="2" max="3" width="10.8515625" style="0" bestFit="1" customWidth="1"/>
    <col min="4" max="4" width="11.421875" style="0" bestFit="1" customWidth="1"/>
    <col min="5" max="5" width="10.8515625" style="0" bestFit="1" customWidth="1"/>
    <col min="6" max="7" width="12.00390625" style="0" bestFit="1" customWidth="1"/>
  </cols>
  <sheetData>
    <row r="3" spans="1:7" ht="12.75">
      <c r="A3" s="49"/>
      <c r="B3" s="49"/>
      <c r="C3" s="49"/>
      <c r="D3" s="49"/>
      <c r="E3" s="49"/>
      <c r="F3" s="49"/>
      <c r="G3" s="49"/>
    </row>
    <row r="4" spans="1:7" ht="12.75">
      <c r="A4" s="49" t="s">
        <v>33</v>
      </c>
      <c r="B4" s="49"/>
      <c r="C4" s="49"/>
      <c r="D4" s="49"/>
      <c r="E4" s="49"/>
      <c r="F4" s="49"/>
      <c r="G4" s="49"/>
    </row>
    <row r="5" spans="1:7" ht="12.75">
      <c r="A5" s="49" t="s">
        <v>34</v>
      </c>
      <c r="B5" s="49"/>
      <c r="C5" s="49"/>
      <c r="D5" s="49"/>
      <c r="E5" s="49"/>
      <c r="F5" s="49"/>
      <c r="G5" s="49"/>
    </row>
    <row r="6" spans="1:7" ht="12.75">
      <c r="A6" s="49" t="s">
        <v>21</v>
      </c>
      <c r="B6" s="49"/>
      <c r="C6" s="49"/>
      <c r="D6" s="49"/>
      <c r="E6" s="49"/>
      <c r="F6" s="49"/>
      <c r="G6" s="49"/>
    </row>
    <row r="7" ht="13.5" thickBot="1"/>
    <row r="8" spans="1:7" ht="12.75">
      <c r="A8" s="11" t="s">
        <v>25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2.75">
      <c r="A9" s="2" t="s">
        <v>6</v>
      </c>
      <c r="B9" s="5" t="s">
        <v>10</v>
      </c>
      <c r="C9" s="5" t="s">
        <v>17</v>
      </c>
      <c r="D9" s="5" t="s">
        <v>18</v>
      </c>
      <c r="E9" s="5" t="s">
        <v>18</v>
      </c>
      <c r="F9" s="5" t="s">
        <v>18</v>
      </c>
      <c r="G9" s="5" t="s">
        <v>19</v>
      </c>
    </row>
    <row r="10" spans="1:7" ht="12.75">
      <c r="A10" s="2" t="s">
        <v>7</v>
      </c>
      <c r="B10" s="5" t="s">
        <v>11</v>
      </c>
      <c r="C10" s="5" t="s">
        <v>11</v>
      </c>
      <c r="D10" s="5" t="s">
        <v>14</v>
      </c>
      <c r="E10" s="5" t="s">
        <v>11</v>
      </c>
      <c r="F10" s="5" t="s">
        <v>11</v>
      </c>
      <c r="G10" s="5" t="s">
        <v>14</v>
      </c>
    </row>
    <row r="11" spans="1:7" ht="12.75">
      <c r="A11" s="2" t="s">
        <v>8</v>
      </c>
      <c r="B11" s="5" t="s">
        <v>12</v>
      </c>
      <c r="C11" s="5" t="s">
        <v>12</v>
      </c>
      <c r="D11" s="5" t="s">
        <v>12</v>
      </c>
      <c r="E11" s="5" t="s">
        <v>15</v>
      </c>
      <c r="F11" s="5" t="s">
        <v>12</v>
      </c>
      <c r="G11" s="5" t="s">
        <v>15</v>
      </c>
    </row>
    <row r="12" spans="1:7" ht="13.5" thickBot="1">
      <c r="A12" s="3" t="s">
        <v>9</v>
      </c>
      <c r="B12" s="8" t="s">
        <v>13</v>
      </c>
      <c r="C12" s="8" t="s">
        <v>13</v>
      </c>
      <c r="D12" s="8" t="s">
        <v>13</v>
      </c>
      <c r="E12" s="8" t="s">
        <v>13</v>
      </c>
      <c r="F12" s="8" t="s">
        <v>16</v>
      </c>
      <c r="G12" s="8" t="s">
        <v>16</v>
      </c>
    </row>
    <row r="13" spans="1:7" ht="12.75">
      <c r="A13" s="9"/>
      <c r="B13" s="6"/>
      <c r="C13" s="6"/>
      <c r="D13" s="6"/>
      <c r="E13" s="6"/>
      <c r="F13" s="6"/>
      <c r="G13" s="6"/>
    </row>
    <row r="14" spans="1:7" ht="12.75">
      <c r="A14" s="13" t="s">
        <v>35</v>
      </c>
      <c r="B14" s="6"/>
      <c r="C14" s="6"/>
      <c r="D14" s="6"/>
      <c r="E14" s="6"/>
      <c r="F14" s="6"/>
      <c r="G14" s="6"/>
    </row>
    <row r="15" spans="1:7" ht="12.75">
      <c r="A15" s="15" t="s">
        <v>37</v>
      </c>
      <c r="B15" s="17">
        <v>5</v>
      </c>
      <c r="C15" s="17">
        <v>5</v>
      </c>
      <c r="D15" s="17">
        <v>5</v>
      </c>
      <c r="E15" s="17">
        <v>5</v>
      </c>
      <c r="F15" s="17">
        <v>5</v>
      </c>
      <c r="G15" s="17">
        <v>5</v>
      </c>
    </row>
    <row r="16" spans="1:7" ht="12.75">
      <c r="A16" s="15" t="s">
        <v>38</v>
      </c>
      <c r="B16" s="17">
        <v>100</v>
      </c>
      <c r="C16" s="17">
        <v>100</v>
      </c>
      <c r="D16" s="17">
        <v>100</v>
      </c>
      <c r="E16" s="17">
        <v>100</v>
      </c>
      <c r="F16" s="17">
        <v>100</v>
      </c>
      <c r="G16" s="17">
        <v>100</v>
      </c>
    </row>
    <row r="17" spans="1:7" ht="12.75">
      <c r="A17" s="15" t="s">
        <v>6</v>
      </c>
      <c r="B17" s="17">
        <v>50</v>
      </c>
      <c r="C17" s="17">
        <v>70</v>
      </c>
      <c r="D17" s="17">
        <v>50</v>
      </c>
      <c r="E17" s="17">
        <v>50</v>
      </c>
      <c r="F17" s="17">
        <v>50</v>
      </c>
      <c r="G17" s="17">
        <v>70</v>
      </c>
    </row>
    <row r="18" spans="1:7" ht="12.75">
      <c r="A18" s="9" t="s">
        <v>36</v>
      </c>
      <c r="B18" s="17">
        <f aca="true" t="shared" si="0" ref="B18:G18">465+100</f>
        <v>565</v>
      </c>
      <c r="C18" s="17">
        <f t="shared" si="0"/>
        <v>565</v>
      </c>
      <c r="D18" s="17">
        <f t="shared" si="0"/>
        <v>565</v>
      </c>
      <c r="E18" s="17">
        <f t="shared" si="0"/>
        <v>565</v>
      </c>
      <c r="F18" s="17">
        <f t="shared" si="0"/>
        <v>565</v>
      </c>
      <c r="G18" s="17">
        <f t="shared" si="0"/>
        <v>565</v>
      </c>
    </row>
    <row r="19" spans="1:11" ht="15">
      <c r="A19" s="9" t="s">
        <v>7</v>
      </c>
      <c r="B19" s="17">
        <v>-120</v>
      </c>
      <c r="C19" s="17">
        <v>-120</v>
      </c>
      <c r="D19" s="17">
        <v>-40</v>
      </c>
      <c r="E19" s="17">
        <v>-120</v>
      </c>
      <c r="F19" s="17">
        <v>-120</v>
      </c>
      <c r="G19" s="17">
        <v>-40</v>
      </c>
      <c r="K19" s="1"/>
    </row>
    <row r="20" spans="1:7" ht="12.75">
      <c r="A20" s="9" t="s">
        <v>39</v>
      </c>
      <c r="B20" s="17">
        <v>0</v>
      </c>
      <c r="C20" s="17">
        <v>0</v>
      </c>
      <c r="D20" s="17">
        <v>0</v>
      </c>
      <c r="E20" s="17">
        <v>48</v>
      </c>
      <c r="F20" s="17">
        <v>0</v>
      </c>
      <c r="G20" s="17">
        <v>48</v>
      </c>
    </row>
    <row r="21" spans="1:7" ht="13.5" thickBot="1">
      <c r="A21" s="13" t="s">
        <v>45</v>
      </c>
      <c r="B21" s="18">
        <f aca="true" t="shared" si="1" ref="B21:G21">SUM(B15:B20)</f>
        <v>600</v>
      </c>
      <c r="C21" s="18">
        <f t="shared" si="1"/>
        <v>620</v>
      </c>
      <c r="D21" s="18">
        <f t="shared" si="1"/>
        <v>680</v>
      </c>
      <c r="E21" s="18">
        <f t="shared" si="1"/>
        <v>648</v>
      </c>
      <c r="F21" s="18">
        <f t="shared" si="1"/>
        <v>600</v>
      </c>
      <c r="G21" s="18">
        <f t="shared" si="1"/>
        <v>748</v>
      </c>
    </row>
    <row r="22" spans="1:7" ht="13.5" thickTop="1">
      <c r="A22" s="9"/>
      <c r="B22" s="17"/>
      <c r="C22" s="17"/>
      <c r="D22" s="17"/>
      <c r="E22" s="17"/>
      <c r="F22" s="17"/>
      <c r="G22" s="17"/>
    </row>
    <row r="23" spans="1:7" ht="12.75">
      <c r="A23" s="13" t="s">
        <v>40</v>
      </c>
      <c r="B23" s="17"/>
      <c r="C23" s="17"/>
      <c r="D23" s="17"/>
      <c r="E23" s="17"/>
      <c r="F23" s="17"/>
      <c r="G23" s="17"/>
    </row>
    <row r="24" spans="1:7" ht="12.75">
      <c r="A24" s="15" t="s">
        <v>41</v>
      </c>
      <c r="B24" s="17">
        <v>40</v>
      </c>
      <c r="C24" s="17">
        <v>40</v>
      </c>
      <c r="D24" s="17">
        <v>40</v>
      </c>
      <c r="E24" s="17">
        <v>40</v>
      </c>
      <c r="F24" s="17">
        <v>40</v>
      </c>
      <c r="G24" s="17">
        <v>40</v>
      </c>
    </row>
    <row r="25" spans="1:7" ht="12.75">
      <c r="A25" s="9" t="s">
        <v>49</v>
      </c>
      <c r="B25" s="17">
        <v>31</v>
      </c>
      <c r="C25" s="17">
        <v>39</v>
      </c>
      <c r="D25" s="17">
        <v>31</v>
      </c>
      <c r="E25" s="17">
        <v>50.2</v>
      </c>
      <c r="F25" s="17">
        <v>31</v>
      </c>
      <c r="G25" s="17">
        <v>58.2</v>
      </c>
    </row>
    <row r="26" spans="1:7" ht="12.75">
      <c r="A26" s="9" t="s">
        <v>58</v>
      </c>
      <c r="B26" s="17">
        <v>0</v>
      </c>
      <c r="C26" s="17">
        <v>0</v>
      </c>
      <c r="D26" s="17">
        <v>32</v>
      </c>
      <c r="E26" s="17">
        <v>0</v>
      </c>
      <c r="F26" s="17">
        <v>-4</v>
      </c>
      <c r="G26" s="17">
        <v>28</v>
      </c>
    </row>
    <row r="27" spans="1:7" ht="12.75">
      <c r="A27" s="9" t="s">
        <v>43</v>
      </c>
      <c r="B27" s="17">
        <v>180</v>
      </c>
      <c r="C27" s="17">
        <v>180</v>
      </c>
      <c r="D27" s="17">
        <v>180</v>
      </c>
      <c r="E27" s="17">
        <v>180</v>
      </c>
      <c r="F27" s="17">
        <v>180</v>
      </c>
      <c r="G27" s="17">
        <v>180</v>
      </c>
    </row>
    <row r="28" spans="1:7" ht="13.5" thickBot="1">
      <c r="A28" s="13" t="s">
        <v>46</v>
      </c>
      <c r="B28" s="18">
        <f aca="true" t="shared" si="2" ref="B28:G28">SUM(B24:B27)</f>
        <v>251</v>
      </c>
      <c r="C28" s="18">
        <f t="shared" si="2"/>
        <v>259</v>
      </c>
      <c r="D28" s="18">
        <f t="shared" si="2"/>
        <v>283</v>
      </c>
      <c r="E28" s="18">
        <f t="shared" si="2"/>
        <v>270.2</v>
      </c>
      <c r="F28" s="18">
        <f t="shared" si="2"/>
        <v>247</v>
      </c>
      <c r="G28" s="18">
        <f t="shared" si="2"/>
        <v>306.2</v>
      </c>
    </row>
    <row r="29" spans="1:7" ht="13.5" thickTop="1">
      <c r="A29" s="13"/>
      <c r="B29" s="19"/>
      <c r="C29" s="19"/>
      <c r="D29" s="19"/>
      <c r="E29" s="19"/>
      <c r="F29" s="19"/>
      <c r="G29" s="19"/>
    </row>
    <row r="30" spans="1:7" ht="12.75">
      <c r="A30" s="9" t="s">
        <v>42</v>
      </c>
      <c r="B30" s="17">
        <v>300</v>
      </c>
      <c r="C30" s="17">
        <v>300</v>
      </c>
      <c r="D30" s="17">
        <v>300</v>
      </c>
      <c r="E30" s="17">
        <v>300</v>
      </c>
      <c r="F30" s="17">
        <v>300</v>
      </c>
      <c r="G30" s="17">
        <v>300</v>
      </c>
    </row>
    <row r="31" spans="1:7" ht="12.75">
      <c r="A31" s="15" t="s">
        <v>44</v>
      </c>
      <c r="B31" s="17">
        <f>'Income Statement'!B22</f>
        <v>49</v>
      </c>
      <c r="C31" s="17">
        <f>'Income Statement'!C22</f>
        <v>61</v>
      </c>
      <c r="D31" s="17">
        <f>'Income Statement'!D22</f>
        <v>97</v>
      </c>
      <c r="E31" s="17">
        <f>'Income Statement'!E22</f>
        <v>77.8</v>
      </c>
      <c r="F31" s="17">
        <f>'Income Statement'!F22</f>
        <v>53</v>
      </c>
      <c r="G31" s="17">
        <f>'Income Statement'!G22</f>
        <v>141.8</v>
      </c>
    </row>
    <row r="32" spans="1:7" ht="13.5" thickBot="1">
      <c r="A32" s="13" t="s">
        <v>47</v>
      </c>
      <c r="B32" s="20">
        <f aca="true" t="shared" si="3" ref="B32:G32">SUM(B30:B31)</f>
        <v>349</v>
      </c>
      <c r="C32" s="20">
        <f t="shared" si="3"/>
        <v>361</v>
      </c>
      <c r="D32" s="20">
        <f t="shared" si="3"/>
        <v>397</v>
      </c>
      <c r="E32" s="20">
        <f t="shared" si="3"/>
        <v>377.8</v>
      </c>
      <c r="F32" s="20">
        <f t="shared" si="3"/>
        <v>353</v>
      </c>
      <c r="G32" s="20">
        <f t="shared" si="3"/>
        <v>441.8</v>
      </c>
    </row>
    <row r="33" spans="1:7" ht="13.5" thickTop="1">
      <c r="A33" s="13"/>
      <c r="B33" s="17"/>
      <c r="C33" s="17"/>
      <c r="D33" s="17"/>
      <c r="E33" s="17"/>
      <c r="F33" s="17"/>
      <c r="G33" s="17"/>
    </row>
    <row r="34" spans="1:7" ht="13.5" thickBot="1">
      <c r="A34" s="16" t="s">
        <v>48</v>
      </c>
      <c r="B34" s="18">
        <f aca="true" t="shared" si="4" ref="B34:G34">B32+B28</f>
        <v>600</v>
      </c>
      <c r="C34" s="18">
        <f t="shared" si="4"/>
        <v>620</v>
      </c>
      <c r="D34" s="18">
        <f t="shared" si="4"/>
        <v>680</v>
      </c>
      <c r="E34" s="18">
        <f t="shared" si="4"/>
        <v>648</v>
      </c>
      <c r="F34" s="18">
        <f t="shared" si="4"/>
        <v>600</v>
      </c>
      <c r="G34" s="18">
        <f t="shared" si="4"/>
        <v>748</v>
      </c>
    </row>
    <row r="35" ht="13.5" thickTop="1"/>
    <row r="36" ht="12.75">
      <c r="A36" t="s">
        <v>67</v>
      </c>
    </row>
  </sheetData>
  <mergeCells count="4"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9">
      <selection activeCell="H22" sqref="H22"/>
    </sheetView>
  </sheetViews>
  <sheetFormatPr defaultColWidth="9.140625" defaultRowHeight="12.75"/>
  <cols>
    <col min="1" max="1" width="20.00390625" style="0" bestFit="1" customWidth="1"/>
    <col min="2" max="3" width="10.8515625" style="0" bestFit="1" customWidth="1"/>
    <col min="4" max="4" width="11.421875" style="0" bestFit="1" customWidth="1"/>
    <col min="5" max="5" width="10.8515625" style="0" bestFit="1" customWidth="1"/>
    <col min="6" max="7" width="12.00390625" style="0" bestFit="1" customWidth="1"/>
  </cols>
  <sheetData>
    <row r="4" spans="1:7" ht="15.75">
      <c r="A4" s="50"/>
      <c r="B4" s="50"/>
      <c r="C4" s="50"/>
      <c r="D4" s="50"/>
      <c r="E4" s="50"/>
      <c r="F4" s="50"/>
      <c r="G4" s="50"/>
    </row>
    <row r="5" spans="1:7" ht="14.25">
      <c r="A5" s="51" t="s">
        <v>20</v>
      </c>
      <c r="B5" s="51"/>
      <c r="C5" s="51"/>
      <c r="D5" s="51"/>
      <c r="E5" s="51"/>
      <c r="F5" s="51"/>
      <c r="G5" s="51"/>
    </row>
    <row r="6" spans="1:7" ht="15" thickBot="1">
      <c r="A6" s="51" t="s">
        <v>21</v>
      </c>
      <c r="B6" s="51"/>
      <c r="C6" s="51"/>
      <c r="D6" s="51"/>
      <c r="E6" s="51"/>
      <c r="F6" s="51"/>
      <c r="G6" s="51"/>
    </row>
    <row r="7" spans="1:7" ht="12.75">
      <c r="A7" s="11" t="s">
        <v>25</v>
      </c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</row>
    <row r="8" spans="1:7" ht="12.75">
      <c r="A8" s="2" t="s">
        <v>6</v>
      </c>
      <c r="B8" s="5" t="s">
        <v>10</v>
      </c>
      <c r="C8" s="5" t="s">
        <v>17</v>
      </c>
      <c r="D8" s="5" t="s">
        <v>18</v>
      </c>
      <c r="E8" s="5" t="s">
        <v>18</v>
      </c>
      <c r="F8" s="5" t="s">
        <v>18</v>
      </c>
      <c r="G8" s="5" t="s">
        <v>19</v>
      </c>
    </row>
    <row r="9" spans="1:7" ht="12.75">
      <c r="A9" s="2" t="s">
        <v>7</v>
      </c>
      <c r="B9" s="5" t="s">
        <v>11</v>
      </c>
      <c r="C9" s="5" t="s">
        <v>11</v>
      </c>
      <c r="D9" s="5" t="s">
        <v>14</v>
      </c>
      <c r="E9" s="5" t="s">
        <v>11</v>
      </c>
      <c r="F9" s="5" t="s">
        <v>11</v>
      </c>
      <c r="G9" s="5" t="s">
        <v>14</v>
      </c>
    </row>
    <row r="10" spans="1:7" ht="12.75">
      <c r="A10" s="2" t="s">
        <v>8</v>
      </c>
      <c r="B10" s="5" t="s">
        <v>12</v>
      </c>
      <c r="C10" s="5" t="s">
        <v>12</v>
      </c>
      <c r="D10" s="5" t="s">
        <v>12</v>
      </c>
      <c r="E10" s="5" t="s">
        <v>15</v>
      </c>
      <c r="F10" s="5" t="s">
        <v>12</v>
      </c>
      <c r="G10" s="5" t="s">
        <v>15</v>
      </c>
    </row>
    <row r="11" spans="1:7" ht="13.5" thickBot="1">
      <c r="A11" s="3" t="s">
        <v>9</v>
      </c>
      <c r="B11" s="8" t="s">
        <v>13</v>
      </c>
      <c r="C11" s="8" t="s">
        <v>13</v>
      </c>
      <c r="D11" s="8" t="s">
        <v>13</v>
      </c>
      <c r="E11" s="8" t="s">
        <v>13</v>
      </c>
      <c r="F11" s="8" t="s">
        <v>16</v>
      </c>
      <c r="G11" s="8" t="s">
        <v>16</v>
      </c>
    </row>
    <row r="12" spans="1:7" ht="12.75">
      <c r="A12" s="9"/>
      <c r="B12" s="6"/>
      <c r="C12" s="6"/>
      <c r="D12" s="6"/>
      <c r="E12" s="6"/>
      <c r="F12" s="6"/>
      <c r="G12" s="6"/>
    </row>
    <row r="13" spans="1:7" ht="12.75">
      <c r="A13" s="9" t="s">
        <v>22</v>
      </c>
      <c r="B13" s="6">
        <v>715</v>
      </c>
      <c r="C13" s="6">
        <v>715</v>
      </c>
      <c r="D13" s="6">
        <v>715</v>
      </c>
      <c r="E13" s="6">
        <v>715</v>
      </c>
      <c r="F13" s="6">
        <v>715</v>
      </c>
      <c r="G13" s="6">
        <v>715</v>
      </c>
    </row>
    <row r="14" spans="1:7" ht="12.75">
      <c r="A14" s="9" t="s">
        <v>23</v>
      </c>
      <c r="B14" s="12">
        <f>415-50</f>
        <v>365</v>
      </c>
      <c r="C14" s="12">
        <f>415-70</f>
        <v>345</v>
      </c>
      <c r="D14" s="12">
        <f>415-50</f>
        <v>365</v>
      </c>
      <c r="E14" s="12">
        <f>415-50</f>
        <v>365</v>
      </c>
      <c r="F14" s="12">
        <f>415-50</f>
        <v>365</v>
      </c>
      <c r="G14" s="12">
        <f>415-70</f>
        <v>345</v>
      </c>
    </row>
    <row r="15" spans="1:7" ht="12.75">
      <c r="A15" s="9" t="s">
        <v>24</v>
      </c>
      <c r="B15" s="6">
        <f aca="true" t="shared" si="0" ref="B15:G15">B13-B14</f>
        <v>350</v>
      </c>
      <c r="C15" s="6">
        <f t="shared" si="0"/>
        <v>370</v>
      </c>
      <c r="D15" s="6">
        <f t="shared" si="0"/>
        <v>350</v>
      </c>
      <c r="E15" s="6">
        <f t="shared" si="0"/>
        <v>350</v>
      </c>
      <c r="F15" s="6">
        <f t="shared" si="0"/>
        <v>350</v>
      </c>
      <c r="G15" s="6">
        <f t="shared" si="0"/>
        <v>370</v>
      </c>
    </row>
    <row r="16" spans="1:7" ht="12.75">
      <c r="A16" s="9" t="s">
        <v>7</v>
      </c>
      <c r="B16" s="6">
        <v>120</v>
      </c>
      <c r="C16" s="6">
        <v>120</v>
      </c>
      <c r="D16" s="6">
        <v>120</v>
      </c>
      <c r="E16" s="6">
        <v>120</v>
      </c>
      <c r="F16" s="6">
        <v>120</v>
      </c>
      <c r="G16" s="6">
        <v>120</v>
      </c>
    </row>
    <row r="17" spans="1:7" ht="12.75">
      <c r="A17" s="9" t="s">
        <v>26</v>
      </c>
      <c r="B17" s="6">
        <v>60</v>
      </c>
      <c r="C17" s="6">
        <v>60</v>
      </c>
      <c r="D17" s="6">
        <v>60</v>
      </c>
      <c r="E17" s="6">
        <v>12</v>
      </c>
      <c r="F17" s="6">
        <v>60</v>
      </c>
      <c r="G17" s="6">
        <v>12</v>
      </c>
    </row>
    <row r="18" spans="1:7" ht="12.75">
      <c r="A18" s="9" t="s">
        <v>27</v>
      </c>
      <c r="B18" s="12">
        <v>90</v>
      </c>
      <c r="C18" s="12">
        <v>90</v>
      </c>
      <c r="D18" s="12">
        <v>90</v>
      </c>
      <c r="E18" s="12">
        <v>90</v>
      </c>
      <c r="F18" s="12">
        <v>90</v>
      </c>
      <c r="G18" s="12">
        <v>90</v>
      </c>
    </row>
    <row r="19" spans="1:7" ht="12.75">
      <c r="A19" s="15" t="s">
        <v>29</v>
      </c>
      <c r="B19" s="23">
        <f aca="true" t="shared" si="1" ref="B19:G19">B15-SUM(B16:B18)</f>
        <v>80</v>
      </c>
      <c r="C19" s="23">
        <f t="shared" si="1"/>
        <v>100</v>
      </c>
      <c r="D19" s="23">
        <f t="shared" si="1"/>
        <v>80</v>
      </c>
      <c r="E19" s="23">
        <f t="shared" si="1"/>
        <v>128</v>
      </c>
      <c r="F19" s="23">
        <f t="shared" si="1"/>
        <v>80</v>
      </c>
      <c r="G19" s="23">
        <f t="shared" si="1"/>
        <v>148</v>
      </c>
    </row>
    <row r="20" spans="1:7" ht="12.75">
      <c r="A20" s="15"/>
      <c r="B20" s="23"/>
      <c r="C20" s="23"/>
      <c r="D20" s="23"/>
      <c r="E20" s="23"/>
      <c r="F20" s="23"/>
      <c r="G20" s="23"/>
    </row>
    <row r="21" spans="1:7" ht="12.75">
      <c r="A21" s="13" t="s">
        <v>59</v>
      </c>
      <c r="B21" s="19">
        <f aca="true" t="shared" si="2" ref="B21:G21">B19*0.4</f>
        <v>32</v>
      </c>
      <c r="C21" s="19">
        <f t="shared" si="2"/>
        <v>40</v>
      </c>
      <c r="D21" s="19">
        <f t="shared" si="2"/>
        <v>32</v>
      </c>
      <c r="E21" s="19">
        <f t="shared" si="2"/>
        <v>51.2</v>
      </c>
      <c r="F21" s="19">
        <f t="shared" si="2"/>
        <v>32</v>
      </c>
      <c r="G21" s="19">
        <f t="shared" si="2"/>
        <v>59.2</v>
      </c>
    </row>
    <row r="22" spans="1:8" ht="12.75">
      <c r="A22" s="9" t="s">
        <v>30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t="s">
        <v>66</v>
      </c>
    </row>
    <row r="23" spans="1:7" ht="13.5" thickBot="1">
      <c r="A23" s="13" t="s">
        <v>49</v>
      </c>
      <c r="B23" s="18">
        <f aca="true" t="shared" si="3" ref="B23:G23">B21-B22</f>
        <v>31</v>
      </c>
      <c r="C23" s="18">
        <f t="shared" si="3"/>
        <v>39</v>
      </c>
      <c r="D23" s="18">
        <f t="shared" si="3"/>
        <v>31</v>
      </c>
      <c r="E23" s="18">
        <f t="shared" si="3"/>
        <v>50.2</v>
      </c>
      <c r="F23" s="18">
        <f t="shared" si="3"/>
        <v>31</v>
      </c>
      <c r="G23" s="18">
        <f t="shared" si="3"/>
        <v>58.2</v>
      </c>
    </row>
    <row r="24" spans="1:7" ht="14.25" thickBot="1" thickTop="1">
      <c r="A24" s="10"/>
      <c r="B24" s="21"/>
      <c r="C24" s="21"/>
      <c r="D24" s="21"/>
      <c r="E24" s="21"/>
      <c r="F24" s="21"/>
      <c r="G24" s="21"/>
    </row>
    <row r="28" spans="2:7" ht="12.75">
      <c r="B28" s="35"/>
      <c r="C28" s="35"/>
      <c r="D28" s="35"/>
      <c r="E28" s="35"/>
      <c r="F28" s="35"/>
      <c r="G28" s="35"/>
    </row>
    <row r="30" spans="2:7" ht="12.75">
      <c r="B30" s="35"/>
      <c r="C30" s="35"/>
      <c r="D30" s="35"/>
      <c r="E30" s="35"/>
      <c r="F30" s="35"/>
      <c r="G30" s="35"/>
    </row>
    <row r="36" spans="2:7" ht="12.75">
      <c r="B36" s="35"/>
      <c r="C36" s="35"/>
      <c r="D36" s="35"/>
      <c r="E36" s="35"/>
      <c r="F36" s="35"/>
      <c r="G36" s="35"/>
    </row>
    <row r="37" spans="2:7" ht="12.75">
      <c r="B37" s="35"/>
      <c r="C37" s="35"/>
      <c r="D37" s="35"/>
      <c r="E37" s="35"/>
      <c r="F37" s="35"/>
      <c r="G37" s="35"/>
    </row>
  </sheetData>
  <mergeCells count="3">
    <mergeCell ref="A4:G4"/>
    <mergeCell ref="A5:G5"/>
    <mergeCell ref="A6:G6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2" sqref="A2:G2"/>
    </sheetView>
  </sheetViews>
  <sheetFormatPr defaultColWidth="9.140625" defaultRowHeight="12.75"/>
  <cols>
    <col min="1" max="1" width="32.28125" style="0" bestFit="1" customWidth="1"/>
    <col min="2" max="3" width="10.8515625" style="0" bestFit="1" customWidth="1"/>
    <col min="4" max="4" width="11.421875" style="0" bestFit="1" customWidth="1"/>
    <col min="5" max="5" width="10.8515625" style="0" bestFit="1" customWidth="1"/>
    <col min="6" max="7" width="12.00390625" style="0" bestFit="1" customWidth="1"/>
  </cols>
  <sheetData>
    <row r="2" spans="1:7" ht="12.75">
      <c r="A2" s="49"/>
      <c r="B2" s="49"/>
      <c r="C2" s="49"/>
      <c r="D2" s="49"/>
      <c r="E2" s="49"/>
      <c r="F2" s="49"/>
      <c r="G2" s="49"/>
    </row>
    <row r="3" spans="1:7" ht="12.75">
      <c r="A3" s="49" t="s">
        <v>33</v>
      </c>
      <c r="B3" s="49"/>
      <c r="C3" s="49"/>
      <c r="D3" s="49"/>
      <c r="E3" s="49"/>
      <c r="F3" s="49"/>
      <c r="G3" s="49"/>
    </row>
    <row r="4" spans="1:7" ht="12.75">
      <c r="A4" s="49" t="s">
        <v>34</v>
      </c>
      <c r="B4" s="49"/>
      <c r="C4" s="49"/>
      <c r="D4" s="49"/>
      <c r="E4" s="49"/>
      <c r="F4" s="49"/>
      <c r="G4" s="49"/>
    </row>
    <row r="5" spans="1:7" ht="13.5" thickBot="1">
      <c r="A5" s="49" t="s">
        <v>21</v>
      </c>
      <c r="B5" s="49"/>
      <c r="C5" s="49"/>
      <c r="D5" s="49"/>
      <c r="E5" s="49"/>
      <c r="F5" s="49"/>
      <c r="G5" s="49"/>
    </row>
    <row r="6" spans="1:7" ht="12.75">
      <c r="A6" s="11" t="s">
        <v>25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</row>
    <row r="7" spans="1:7" ht="12.75">
      <c r="A7" s="2" t="s">
        <v>6</v>
      </c>
      <c r="B7" s="5" t="s">
        <v>10</v>
      </c>
      <c r="C7" s="5" t="s">
        <v>17</v>
      </c>
      <c r="D7" s="5" t="s">
        <v>18</v>
      </c>
      <c r="E7" s="5" t="s">
        <v>18</v>
      </c>
      <c r="F7" s="5" t="s">
        <v>18</v>
      </c>
      <c r="G7" s="5" t="s">
        <v>19</v>
      </c>
    </row>
    <row r="8" spans="1:7" ht="12.75">
      <c r="A8" s="2" t="s">
        <v>7</v>
      </c>
      <c r="B8" s="5" t="s">
        <v>11</v>
      </c>
      <c r="C8" s="5" t="s">
        <v>11</v>
      </c>
      <c r="D8" s="5" t="s">
        <v>14</v>
      </c>
      <c r="E8" s="5" t="s">
        <v>11</v>
      </c>
      <c r="F8" s="5" t="s">
        <v>11</v>
      </c>
      <c r="G8" s="5" t="s">
        <v>14</v>
      </c>
    </row>
    <row r="9" spans="1:7" ht="12.75">
      <c r="A9" s="2" t="s">
        <v>8</v>
      </c>
      <c r="B9" s="5" t="s">
        <v>12</v>
      </c>
      <c r="C9" s="5" t="s">
        <v>12</v>
      </c>
      <c r="D9" s="5" t="s">
        <v>12</v>
      </c>
      <c r="E9" s="5" t="s">
        <v>15</v>
      </c>
      <c r="F9" s="5" t="s">
        <v>12</v>
      </c>
      <c r="G9" s="5" t="s">
        <v>15</v>
      </c>
    </row>
    <row r="10" spans="1:7" ht="13.5" thickBot="1">
      <c r="A10" s="3" t="s">
        <v>9</v>
      </c>
      <c r="B10" s="8" t="s">
        <v>13</v>
      </c>
      <c r="C10" s="8" t="s">
        <v>13</v>
      </c>
      <c r="D10" s="8" t="s">
        <v>13</v>
      </c>
      <c r="E10" s="8" t="s">
        <v>13</v>
      </c>
      <c r="F10" s="8" t="s">
        <v>16</v>
      </c>
      <c r="G10" s="8" t="s">
        <v>16</v>
      </c>
    </row>
    <row r="11" spans="1:7" ht="12.75">
      <c r="A11" s="22"/>
      <c r="B11" s="25"/>
      <c r="C11" s="24"/>
      <c r="D11" s="22"/>
      <c r="E11" s="24"/>
      <c r="F11" s="22"/>
      <c r="G11" s="25"/>
    </row>
    <row r="12" spans="1:7" ht="12.75">
      <c r="A12" s="6" t="s">
        <v>28</v>
      </c>
      <c r="B12" s="27">
        <v>49</v>
      </c>
      <c r="C12" s="26">
        <v>61</v>
      </c>
      <c r="D12" s="17">
        <v>129</v>
      </c>
      <c r="E12" s="26">
        <v>77.8</v>
      </c>
      <c r="F12" s="17">
        <v>53</v>
      </c>
      <c r="G12" s="27">
        <v>173.8</v>
      </c>
    </row>
    <row r="13" spans="1:7" ht="12.75">
      <c r="A13" s="6" t="s">
        <v>50</v>
      </c>
      <c r="B13" s="27">
        <f aca="true" t="shared" si="0" ref="B13:G13">-B30</f>
        <v>-79</v>
      </c>
      <c r="C13" s="27">
        <f t="shared" si="0"/>
        <v>-91</v>
      </c>
      <c r="D13" s="27">
        <f t="shared" si="0"/>
        <v>-79</v>
      </c>
      <c r="E13" s="27">
        <f t="shared" si="0"/>
        <v>-59.8</v>
      </c>
      <c r="F13" s="27">
        <f t="shared" si="0"/>
        <v>-83</v>
      </c>
      <c r="G13" s="27">
        <f t="shared" si="0"/>
        <v>-75.8</v>
      </c>
    </row>
    <row r="14" spans="1:7" ht="12.75">
      <c r="A14" s="6" t="s">
        <v>7</v>
      </c>
      <c r="B14" s="27">
        <v>120</v>
      </c>
      <c r="C14" s="26">
        <v>120</v>
      </c>
      <c r="D14" s="17">
        <v>40</v>
      </c>
      <c r="E14" s="26">
        <v>120</v>
      </c>
      <c r="F14" s="17">
        <v>120</v>
      </c>
      <c r="G14" s="27">
        <v>40</v>
      </c>
    </row>
    <row r="15" spans="1:7" ht="12.75">
      <c r="A15" s="6" t="s">
        <v>51</v>
      </c>
      <c r="B15" s="27">
        <v>0</v>
      </c>
      <c r="C15" s="26">
        <v>0</v>
      </c>
      <c r="D15" s="17">
        <v>0</v>
      </c>
      <c r="E15" s="26">
        <v>-48</v>
      </c>
      <c r="F15" s="17">
        <v>0</v>
      </c>
      <c r="G15" s="27">
        <v>-48</v>
      </c>
    </row>
    <row r="16" spans="1:7" ht="12.75">
      <c r="A16" s="6" t="s">
        <v>52</v>
      </c>
      <c r="B16" s="27">
        <v>-20</v>
      </c>
      <c r="C16" s="26">
        <v>-20</v>
      </c>
      <c r="D16" s="17">
        <v>-20</v>
      </c>
      <c r="E16" s="26">
        <v>-20</v>
      </c>
      <c r="F16" s="17">
        <v>-20</v>
      </c>
      <c r="G16" s="27">
        <v>-20</v>
      </c>
    </row>
    <row r="17" spans="1:7" ht="12.75">
      <c r="A17" s="6" t="s">
        <v>53</v>
      </c>
      <c r="B17" s="27">
        <v>-100</v>
      </c>
      <c r="C17" s="26">
        <v>-100</v>
      </c>
      <c r="D17" s="17">
        <v>-100</v>
      </c>
      <c r="E17" s="26">
        <v>-100</v>
      </c>
      <c r="F17" s="17">
        <v>-100</v>
      </c>
      <c r="G17" s="27">
        <v>-100</v>
      </c>
    </row>
    <row r="18" spans="1:7" ht="13.5" thickBot="1">
      <c r="A18" s="14" t="s">
        <v>54</v>
      </c>
      <c r="B18" s="32">
        <f aca="true" t="shared" si="1" ref="B18:G18">SUM(B12:B17)</f>
        <v>-30</v>
      </c>
      <c r="C18" s="31">
        <f t="shared" si="1"/>
        <v>-30</v>
      </c>
      <c r="D18" s="18">
        <f t="shared" si="1"/>
        <v>-30</v>
      </c>
      <c r="E18" s="31">
        <f t="shared" si="1"/>
        <v>-30</v>
      </c>
      <c r="F18" s="18">
        <f t="shared" si="1"/>
        <v>-30</v>
      </c>
      <c r="G18" s="32">
        <f t="shared" si="1"/>
        <v>-30</v>
      </c>
    </row>
    <row r="19" spans="1:7" ht="13.5" thickTop="1">
      <c r="A19" s="14"/>
      <c r="B19" s="29"/>
      <c r="C19" s="28"/>
      <c r="D19" s="19"/>
      <c r="E19" s="28"/>
      <c r="F19" s="19"/>
      <c r="G19" s="29"/>
    </row>
    <row r="20" spans="1:7" ht="12.75">
      <c r="A20" s="14" t="s">
        <v>55</v>
      </c>
      <c r="B20" s="29">
        <v>35</v>
      </c>
      <c r="C20" s="29">
        <v>35</v>
      </c>
      <c r="D20" s="29">
        <v>35</v>
      </c>
      <c r="E20" s="29">
        <v>35</v>
      </c>
      <c r="F20" s="29">
        <v>35</v>
      </c>
      <c r="G20" s="29">
        <v>35</v>
      </c>
    </row>
    <row r="21" spans="1:7" ht="12.75">
      <c r="A21" s="14" t="s">
        <v>54</v>
      </c>
      <c r="B21" s="29">
        <f aca="true" t="shared" si="2" ref="B21:G21">B18</f>
        <v>-30</v>
      </c>
      <c r="C21" s="29">
        <f t="shared" si="2"/>
        <v>-30</v>
      </c>
      <c r="D21" s="29">
        <f t="shared" si="2"/>
        <v>-30</v>
      </c>
      <c r="E21" s="29">
        <f t="shared" si="2"/>
        <v>-30</v>
      </c>
      <c r="F21" s="29">
        <f t="shared" si="2"/>
        <v>-30</v>
      </c>
      <c r="G21" s="29">
        <f t="shared" si="2"/>
        <v>-30</v>
      </c>
    </row>
    <row r="22" spans="1:7" ht="13.5" thickBot="1">
      <c r="A22" s="14" t="s">
        <v>56</v>
      </c>
      <c r="B22" s="18">
        <f aca="true" t="shared" si="3" ref="B22:G22">B20+B21</f>
        <v>5</v>
      </c>
      <c r="C22" s="18">
        <f t="shared" si="3"/>
        <v>5</v>
      </c>
      <c r="D22" s="18">
        <f t="shared" si="3"/>
        <v>5</v>
      </c>
      <c r="E22" s="18">
        <f t="shared" si="3"/>
        <v>5</v>
      </c>
      <c r="F22" s="18">
        <f t="shared" si="3"/>
        <v>5</v>
      </c>
      <c r="G22" s="18">
        <f t="shared" si="3"/>
        <v>5</v>
      </c>
    </row>
    <row r="23" spans="1:7" ht="14.25" thickBot="1" thickTop="1">
      <c r="A23" s="7"/>
      <c r="B23" s="34"/>
      <c r="C23" s="33"/>
      <c r="D23" s="7"/>
      <c r="E23" s="33"/>
      <c r="F23" s="7"/>
      <c r="G23" s="34"/>
    </row>
    <row r="24" spans="1:7" ht="12.75">
      <c r="A24" s="6"/>
      <c r="B24" s="30"/>
      <c r="C24" s="4"/>
      <c r="D24" s="6"/>
      <c r="E24" s="4"/>
      <c r="F24" s="6"/>
      <c r="G24" s="30"/>
    </row>
    <row r="25" spans="1:7" ht="12.75">
      <c r="A25" s="14" t="s">
        <v>50</v>
      </c>
      <c r="B25" s="30"/>
      <c r="C25" s="4"/>
      <c r="D25" s="6"/>
      <c r="E25" s="4"/>
      <c r="F25" s="6"/>
      <c r="G25" s="30"/>
    </row>
    <row r="26" spans="1:7" ht="12.75">
      <c r="A26" s="23" t="s">
        <v>38</v>
      </c>
      <c r="B26" s="27">
        <v>100</v>
      </c>
      <c r="C26" s="26">
        <v>100</v>
      </c>
      <c r="D26" s="17">
        <v>100</v>
      </c>
      <c r="E26" s="26">
        <v>100</v>
      </c>
      <c r="F26" s="17">
        <v>100</v>
      </c>
      <c r="G26" s="27">
        <v>100</v>
      </c>
    </row>
    <row r="27" spans="1:7" ht="12.75">
      <c r="A27" s="23" t="s">
        <v>6</v>
      </c>
      <c r="B27" s="27">
        <v>50</v>
      </c>
      <c r="C27" s="26">
        <v>70</v>
      </c>
      <c r="D27" s="17">
        <v>50</v>
      </c>
      <c r="E27" s="26">
        <v>50</v>
      </c>
      <c r="F27" s="17">
        <v>50</v>
      </c>
      <c r="G27" s="27">
        <v>70</v>
      </c>
    </row>
    <row r="28" spans="1:7" ht="12.75">
      <c r="A28" s="23" t="s">
        <v>41</v>
      </c>
      <c r="B28" s="27">
        <v>-40</v>
      </c>
      <c r="C28" s="26">
        <v>-40</v>
      </c>
      <c r="D28" s="17">
        <v>-40</v>
      </c>
      <c r="E28" s="26">
        <v>-40</v>
      </c>
      <c r="F28" s="17">
        <v>-40</v>
      </c>
      <c r="G28" s="27">
        <v>-40</v>
      </c>
    </row>
    <row r="29" spans="1:7" ht="12.75">
      <c r="A29" s="6" t="s">
        <v>49</v>
      </c>
      <c r="B29" s="27">
        <v>-31</v>
      </c>
      <c r="C29" s="26">
        <v>-39</v>
      </c>
      <c r="D29" s="17">
        <v>-31</v>
      </c>
      <c r="E29" s="26">
        <v>-50.2</v>
      </c>
      <c r="F29" s="17">
        <f>-31+4</f>
        <v>-27</v>
      </c>
      <c r="G29" s="27">
        <f>-58.2+4</f>
        <v>-54.2</v>
      </c>
    </row>
    <row r="30" spans="1:7" ht="13.5" thickBot="1">
      <c r="A30" s="14" t="s">
        <v>50</v>
      </c>
      <c r="B30" s="32">
        <f aca="true" t="shared" si="4" ref="B30:G30">SUM(B26:B29)</f>
        <v>79</v>
      </c>
      <c r="C30" s="31">
        <f t="shared" si="4"/>
        <v>91</v>
      </c>
      <c r="D30" s="18">
        <f t="shared" si="4"/>
        <v>79</v>
      </c>
      <c r="E30" s="31">
        <f t="shared" si="4"/>
        <v>59.8</v>
      </c>
      <c r="F30" s="18">
        <f t="shared" si="4"/>
        <v>83</v>
      </c>
      <c r="G30" s="32">
        <f t="shared" si="4"/>
        <v>75.8</v>
      </c>
    </row>
    <row r="31" spans="1:7" ht="14.25" thickBot="1" thickTop="1">
      <c r="A31" s="7"/>
      <c r="B31" s="34"/>
      <c r="C31" s="33"/>
      <c r="D31" s="7"/>
      <c r="E31" s="33"/>
      <c r="F31" s="7"/>
      <c r="G31" s="34"/>
    </row>
  </sheetData>
  <mergeCells count="4">
    <mergeCell ref="A2:G2"/>
    <mergeCell ref="A3:G3"/>
    <mergeCell ref="A4:G4"/>
    <mergeCell ref="A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Housing Authority of W-S</cp:lastModifiedBy>
  <cp:lastPrinted>2003-11-26T09:20:16Z</cp:lastPrinted>
  <dcterms:created xsi:type="dcterms:W3CDTF">2003-11-26T09:12:42Z</dcterms:created>
  <dcterms:modified xsi:type="dcterms:W3CDTF">2003-12-01T06:29:20Z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