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25" windowWidth="14625" windowHeight="4245" activeTab="0"/>
  </bookViews>
  <sheets>
    <sheet name="Balance Sheet" sheetId="1" r:id="rId1"/>
    <sheet name="Income Statement" sheetId="2" r:id="rId2"/>
    <sheet name="Cash Flow" sheetId="3" r:id="rId3"/>
    <sheet name="Retained Earnings" sheetId="4" r:id="rId4"/>
  </sheets>
  <definedNames/>
  <calcPr fullCalcOnLoad="1"/>
</workbook>
</file>

<file path=xl/sharedStrings.xml><?xml version="1.0" encoding="utf-8"?>
<sst xmlns="http://schemas.openxmlformats.org/spreadsheetml/2006/main" count="252" uniqueCount="151">
  <si>
    <t>Pepsi Bottling Group Inc (United States)</t>
  </si>
  <si>
    <t>As Reported  Annual Balance Sheet</t>
  </si>
  <si>
    <t>Currency</t>
  </si>
  <si>
    <t>USD</t>
  </si>
  <si>
    <t>Auditor Status</t>
  </si>
  <si>
    <t>Not Qualified</t>
  </si>
  <si>
    <t>Consolidated</t>
  </si>
  <si>
    <t>Yes</t>
  </si>
  <si>
    <t>Scale</t>
  </si>
  <si>
    <t>Millions</t>
  </si>
  <si>
    <t>Cash &amp; cash equivalents</t>
  </si>
  <si>
    <t>Accounts receivable, gross</t>
  </si>
  <si>
    <t>Less allowances</t>
  </si>
  <si>
    <t>Accounts receivable, net</t>
  </si>
  <si>
    <t>Raw materials &amp; supplies</t>
  </si>
  <si>
    <t>Finished goods</t>
  </si>
  <si>
    <t>Inventories</t>
  </si>
  <si>
    <t>Prepaid expenses</t>
  </si>
  <si>
    <t>-</t>
  </si>
  <si>
    <t>Other assets</t>
  </si>
  <si>
    <t>Prepaid expenses &amp; other current assets</t>
  </si>
  <si>
    <t>Investment in debt defeasance trust</t>
  </si>
  <si>
    <t>Total current assets</t>
  </si>
  <si>
    <t>Land</t>
  </si>
  <si>
    <t>Buildings &amp; improvements</t>
  </si>
  <si>
    <t>Manufacturing &amp; distribution equipment</t>
  </si>
  <si>
    <t>Marketing equipment</t>
  </si>
  <si>
    <t>Other property, plant &amp; equipment</t>
  </si>
  <si>
    <t>Property, plant &amp; equipment, gross</t>
  </si>
  <si>
    <t>Accumulated depreciation</t>
  </si>
  <si>
    <t>Property, plant &amp; equipment, net</t>
  </si>
  <si>
    <t>Other intangible assets, net</t>
  </si>
  <si>
    <t>Goodwill</t>
  </si>
  <si>
    <t>Total assets</t>
  </si>
  <si>
    <t>Accounts payable</t>
  </si>
  <si>
    <t>Trade incentives</t>
  </si>
  <si>
    <t>Accrued compensation &amp; benefits</t>
  </si>
  <si>
    <t>Other accrued taxes</t>
  </si>
  <si>
    <t>Accrued interest</t>
  </si>
  <si>
    <t>Other current liabilities</t>
  </si>
  <si>
    <t>Accounts payable &amp; other current liabilities</t>
  </si>
  <si>
    <t>Short-term borrowings</t>
  </si>
  <si>
    <t>Current maturities of long-term debt</t>
  </si>
  <si>
    <t>Total short-term borrowings</t>
  </si>
  <si>
    <t>Total current liabilities</t>
  </si>
  <si>
    <t>Senior notes</t>
  </si>
  <si>
    <t>Other long-term debt</t>
  </si>
  <si>
    <t>Long-term debt, gross</t>
  </si>
  <si>
    <t>Add: SFAS No. 133 adjustment</t>
  </si>
  <si>
    <t>Add: Fair value adj relating to purch acctg</t>
  </si>
  <si>
    <t>Less: Unamortized discount, net</t>
  </si>
  <si>
    <t>Less: Current maturities of long-term debt</t>
  </si>
  <si>
    <t>Long-term debt, net</t>
  </si>
  <si>
    <t>Other liabilities</t>
  </si>
  <si>
    <t>Deferred income taxes</t>
  </si>
  <si>
    <t>Minority interest</t>
  </si>
  <si>
    <t>Total liabilities</t>
  </si>
  <si>
    <t>Common stock</t>
  </si>
  <si>
    <t>Additional paid-in capital</t>
  </si>
  <si>
    <t>Retained earnings</t>
  </si>
  <si>
    <t>Net currency translation adjustment</t>
  </si>
  <si>
    <t>Cash flow hedge adjustment</t>
  </si>
  <si>
    <t>Minimum pension liability adjustment</t>
  </si>
  <si>
    <t>Accumulated other comprehensive income (loss)</t>
  </si>
  <si>
    <t>Deferred compensation</t>
  </si>
  <si>
    <t>Treasury stock, at cost</t>
  </si>
  <si>
    <t>Total shareholders' equity</t>
  </si>
  <si>
    <t>As Reported  Annual Income Statement</t>
  </si>
  <si>
    <t>Net revenues</t>
  </si>
  <si>
    <t>Cost of sales</t>
  </si>
  <si>
    <t>Gross profit</t>
  </si>
  <si>
    <t>Selling, delivery, &amp; administrative expenses</t>
  </si>
  <si>
    <t>Operating income</t>
  </si>
  <si>
    <t>Interest expense, net</t>
  </si>
  <si>
    <t>Other non-operating expenses, net</t>
  </si>
  <si>
    <t>Income (loss) before income taxes - U.S.</t>
  </si>
  <si>
    <t>Income (loss) before income taxes - Foreign</t>
  </si>
  <si>
    <t>Income (loss) before income taxes</t>
  </si>
  <si>
    <t>Current income taxes (benefits) - federal</t>
  </si>
  <si>
    <t>Current income taxes (benefits) - foreign</t>
  </si>
  <si>
    <t>Current income taxes (benefits) - state</t>
  </si>
  <si>
    <t>Total current income taxes (benefits)</t>
  </si>
  <si>
    <t>Deferred income taxes (benefits) - federal</t>
  </si>
  <si>
    <t>Deferred income taxes (benefits) - foreign</t>
  </si>
  <si>
    <t>Deferred income taxes (benefits) - state</t>
  </si>
  <si>
    <t>Total deferred income taxes (benefits)</t>
  </si>
  <si>
    <t>Income tax expense before tax changes</t>
  </si>
  <si>
    <t>International tax structure change</t>
  </si>
  <si>
    <t>Rate change expense (benefit)</t>
  </si>
  <si>
    <t>Income tax expense (benefit)</t>
  </si>
  <si>
    <t>Income before cumul effect of acctg change</t>
  </si>
  <si>
    <t>Cumulative effect of chng in acctg princ, net</t>
  </si>
  <si>
    <t>Net income (loss)</t>
  </si>
  <si>
    <t>Weighted average shares outstanding-basic</t>
  </si>
  <si>
    <t>Weighted average shares outstanding-diluted</t>
  </si>
  <si>
    <t>Year end shares outstanding</t>
  </si>
  <si>
    <t>Earnings (loss) per share fr cont opers-basic</t>
  </si>
  <si>
    <t>Earnings (loss) per share-acctg change-basic</t>
  </si>
  <si>
    <t>Net earnings per share-basic</t>
  </si>
  <si>
    <t>Earnings (loss) per sh fr cont opers-diluted</t>
  </si>
  <si>
    <t>Earnings (loss) per share-acctg chng-diluted</t>
  </si>
  <si>
    <t>Net earnings (loss) per share-diluted</t>
  </si>
  <si>
    <t>Cash dividends per share</t>
  </si>
  <si>
    <t>Total number of employees</t>
  </si>
  <si>
    <t>Number of registered &amp; beneficial shareholder</t>
  </si>
  <si>
    <t>Number of class B common stockholders</t>
  </si>
  <si>
    <t>Depreciation &amp; amortization</t>
  </si>
  <si>
    <t>As Reported  Annual Retained Earnings</t>
  </si>
  <si>
    <t>Previous retained earning (accum deficit)</t>
  </si>
  <si>
    <t>Retained earnings (accumulated deficit)</t>
  </si>
  <si>
    <t>As Reported  Annual Cash Flow</t>
  </si>
  <si>
    <t>Depreciation</t>
  </si>
  <si>
    <t>Amortization</t>
  </si>
  <si>
    <t>Cumulative effect of change in accounting</t>
  </si>
  <si>
    <t>Other non-cash charges &amp; credits, net</t>
  </si>
  <si>
    <t>Inventories, net</t>
  </si>
  <si>
    <t>Net operating working capital</t>
  </si>
  <si>
    <t>Pension contributions</t>
  </si>
  <si>
    <t>Other operating activities, net</t>
  </si>
  <si>
    <t>Net cash flows from operating activities</t>
  </si>
  <si>
    <t>Capital expenditures</t>
  </si>
  <si>
    <t>Acquisitions of bottlers</t>
  </si>
  <si>
    <t>Sales of property, plant &amp; equipment</t>
  </si>
  <si>
    <t>Net cash flows from investing activities</t>
  </si>
  <si>
    <t>Short-term borrows, net- three months or less</t>
  </si>
  <si>
    <t>Net proceeds from issuance of long-term debt</t>
  </si>
  <si>
    <t>Payments of long-term debt</t>
  </si>
  <si>
    <t>Minority interest distribution</t>
  </si>
  <si>
    <t>Dividends paid</t>
  </si>
  <si>
    <t>Proceeds from exercise of stock options</t>
  </si>
  <si>
    <t>Purchases of treasury stock</t>
  </si>
  <si>
    <t>Net cash flows from financing activities</t>
  </si>
  <si>
    <t>Eff of exch rate chngs on cash &amp; cash equivs</t>
  </si>
  <si>
    <t>Net increase (decrease) in cash &amp; cash equivs</t>
  </si>
  <si>
    <t>Cash &amp; cash equivalents - beginning of year</t>
  </si>
  <si>
    <t>Cash &amp; cash equivalents - end of year</t>
  </si>
  <si>
    <t>http://www.mergentonline.com/compdetail.asp?company=-1&amp;company_mer=97518&amp;type=financials&amp;DataType=AsReported&amp;DataPeriod=Annuals&amp;DataArea=ALL&amp;DataRange=3&amp;Currency=AsRep&amp;Scale=AsRep&amp;Submit=Refresh</t>
  </si>
  <si>
    <t>Assets</t>
  </si>
  <si>
    <t>Current Assets</t>
  </si>
  <si>
    <t>Property, plant, and equipment</t>
  </si>
  <si>
    <t>Intangible Assets</t>
  </si>
  <si>
    <t>Liabilities and Shareholder's Equity</t>
  </si>
  <si>
    <t>Current liabilities</t>
  </si>
  <si>
    <t>Long-term liabilities</t>
  </si>
  <si>
    <t>Shareowners' equity</t>
  </si>
  <si>
    <t xml:space="preserve">Liabilities </t>
  </si>
  <si>
    <t>Add: Earnings available to stockholders</t>
  </si>
  <si>
    <t>Less: Cash dividends on common stock</t>
  </si>
  <si>
    <t>Total liabilities and shareholders' equity</t>
  </si>
  <si>
    <t>Projections</t>
  </si>
  <si>
    <t>Assume a 20% increase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</si>
</sst>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left" indent="3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9" fontId="0" fillId="0" borderId="0" xfId="21" applyAlignment="1">
      <alignment/>
    </xf>
    <xf numFmtId="173" fontId="0" fillId="0" borderId="0" xfId="15" applyNumberFormat="1" applyAlignment="1">
      <alignment/>
    </xf>
    <xf numFmtId="0" fontId="0" fillId="0" borderId="0" xfId="0" applyAlignment="1">
      <alignment horizontal="right"/>
    </xf>
    <xf numFmtId="173" fontId="0" fillId="0" borderId="0" xfId="15" applyNumberFormat="1" applyFont="1" applyAlignment="1">
      <alignment horizontal="left" indent="1"/>
    </xf>
    <xf numFmtId="173" fontId="0" fillId="0" borderId="0" xfId="15" applyNumberFormat="1" applyFont="1" applyAlignment="1">
      <alignment horizontal="left" indent="2"/>
    </xf>
    <xf numFmtId="0" fontId="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">
      <selection activeCell="B2" sqref="B2"/>
    </sheetView>
  </sheetViews>
  <sheetFormatPr defaultColWidth="9.140625" defaultRowHeight="12.75"/>
  <cols>
    <col min="1" max="1" width="42.28125" style="3" bestFit="1" customWidth="1"/>
    <col min="2" max="2" width="42.28125" style="3" customWidth="1"/>
    <col min="3" max="5" width="12.7109375" style="3" bestFit="1" customWidth="1"/>
    <col min="6" max="16384" width="8.8515625" style="3" customWidth="1"/>
  </cols>
  <sheetData>
    <row r="1" ht="12.75">
      <c r="A1" s="3" t="s">
        <v>0</v>
      </c>
    </row>
    <row r="2" ht="12.75">
      <c r="B2" s="21" t="s">
        <v>149</v>
      </c>
    </row>
    <row r="3" spans="1:5" ht="12.75">
      <c r="A3" s="3" t="s">
        <v>1</v>
      </c>
      <c r="B3" s="4">
        <v>38711</v>
      </c>
      <c r="C3" s="4">
        <v>38346</v>
      </c>
      <c r="D3" s="4">
        <v>37982</v>
      </c>
      <c r="E3" s="4">
        <v>37618</v>
      </c>
    </row>
    <row r="4" spans="1:5" ht="12.75">
      <c r="A4" s="3" t="s">
        <v>2</v>
      </c>
      <c r="C4" s="3" t="s">
        <v>3</v>
      </c>
      <c r="D4" s="3" t="s">
        <v>3</v>
      </c>
      <c r="E4" s="3" t="s">
        <v>3</v>
      </c>
    </row>
    <row r="5" spans="1:5" ht="12.75">
      <c r="A5" s="3" t="s">
        <v>4</v>
      </c>
      <c r="C5" s="3" t="s">
        <v>5</v>
      </c>
      <c r="D5" s="3" t="s">
        <v>5</v>
      </c>
      <c r="E5" s="3" t="s">
        <v>5</v>
      </c>
    </row>
    <row r="6" spans="1:5" ht="12.75">
      <c r="A6" s="3" t="s">
        <v>6</v>
      </c>
      <c r="C6" s="3" t="s">
        <v>7</v>
      </c>
      <c r="D6" s="3" t="s">
        <v>7</v>
      </c>
      <c r="E6" s="3" t="s">
        <v>7</v>
      </c>
    </row>
    <row r="7" spans="1:5" ht="12.75">
      <c r="A7" s="3" t="s">
        <v>8</v>
      </c>
      <c r="C7" s="3" t="s">
        <v>9</v>
      </c>
      <c r="D7" s="3" t="s">
        <v>9</v>
      </c>
      <c r="E7" s="3" t="s">
        <v>9</v>
      </c>
    </row>
    <row r="9" spans="1:8" ht="12.75">
      <c r="A9" s="15" t="s">
        <v>137</v>
      </c>
      <c r="B9" s="15"/>
      <c r="C9" s="15"/>
      <c r="D9" s="15"/>
      <c r="E9" s="15"/>
      <c r="F9" s="15"/>
      <c r="G9" s="15"/>
      <c r="H9" s="15"/>
    </row>
    <row r="10" spans="1:11" ht="12.75">
      <c r="A10" s="6" t="s">
        <v>138</v>
      </c>
      <c r="B10" s="6" t="s">
        <v>150</v>
      </c>
      <c r="C10" s="5"/>
      <c r="D10" s="5"/>
      <c r="E10" s="5"/>
      <c r="F10" s="5"/>
      <c r="G10" s="5"/>
      <c r="J10" s="7"/>
      <c r="K10" s="7"/>
    </row>
    <row r="11" spans="1:5" ht="12.75">
      <c r="A11" s="8" t="s">
        <v>10</v>
      </c>
      <c r="B11" s="19">
        <f>(0.2*C11)+C11</f>
        <v>366</v>
      </c>
      <c r="C11" s="3">
        <v>305</v>
      </c>
      <c r="D11" s="7">
        <v>1235</v>
      </c>
      <c r="E11" s="3">
        <v>222</v>
      </c>
    </row>
    <row r="12" spans="1:5" ht="12.75">
      <c r="A12" s="8" t="s">
        <v>11</v>
      </c>
      <c r="B12" s="19">
        <f aca="true" t="shared" si="0" ref="B12:B38">(0.2*C12)+C12</f>
        <v>1338</v>
      </c>
      <c r="C12" s="7">
        <v>1115</v>
      </c>
      <c r="D12" s="7">
        <v>1066</v>
      </c>
      <c r="E12" s="3">
        <v>989</v>
      </c>
    </row>
    <row r="13" spans="1:5" ht="12.75">
      <c r="A13" s="9" t="s">
        <v>12</v>
      </c>
      <c r="B13" s="19">
        <f t="shared" si="0"/>
        <v>73.2</v>
      </c>
      <c r="C13" s="3">
        <v>61</v>
      </c>
      <c r="D13" s="3">
        <v>72</v>
      </c>
      <c r="E13" s="3">
        <v>67</v>
      </c>
    </row>
    <row r="14" spans="1:5" ht="12.75">
      <c r="A14" s="8" t="s">
        <v>13</v>
      </c>
      <c r="B14" s="19">
        <f t="shared" si="0"/>
        <v>1264.8</v>
      </c>
      <c r="C14" s="7">
        <v>1054</v>
      </c>
      <c r="D14" s="3">
        <v>994</v>
      </c>
      <c r="E14" s="3">
        <v>922</v>
      </c>
    </row>
    <row r="15" spans="1:5" ht="12.75">
      <c r="A15" s="8" t="s">
        <v>14</v>
      </c>
      <c r="B15" s="19">
        <f t="shared" si="0"/>
        <v>190.8</v>
      </c>
      <c r="C15" s="3">
        <v>159</v>
      </c>
      <c r="D15" s="3">
        <v>140</v>
      </c>
      <c r="E15" s="3">
        <v>162</v>
      </c>
    </row>
    <row r="16" spans="1:5" ht="12.75">
      <c r="A16" s="8" t="s">
        <v>15</v>
      </c>
      <c r="B16" s="19">
        <f t="shared" si="0"/>
        <v>321.6</v>
      </c>
      <c r="C16" s="3">
        <v>268</v>
      </c>
      <c r="D16" s="3">
        <v>234</v>
      </c>
      <c r="E16" s="3">
        <v>216</v>
      </c>
    </row>
    <row r="17" spans="1:5" ht="12.75">
      <c r="A17" s="8" t="s">
        <v>16</v>
      </c>
      <c r="B17" s="19">
        <f t="shared" si="0"/>
        <v>512.4</v>
      </c>
      <c r="C17" s="3">
        <v>427</v>
      </c>
      <c r="D17" s="3">
        <v>374</v>
      </c>
      <c r="E17" s="3">
        <v>378</v>
      </c>
    </row>
    <row r="18" spans="1:5" ht="12.75">
      <c r="A18" s="8" t="s">
        <v>17</v>
      </c>
      <c r="B18" s="19">
        <f t="shared" si="0"/>
        <v>237.6</v>
      </c>
      <c r="C18" s="3">
        <v>198</v>
      </c>
      <c r="D18" s="3">
        <v>223</v>
      </c>
      <c r="E18" s="3" t="s">
        <v>18</v>
      </c>
    </row>
    <row r="19" spans="1:5" ht="12.75">
      <c r="A19" s="8" t="s">
        <v>19</v>
      </c>
      <c r="B19" s="19">
        <f t="shared" si="0"/>
        <v>66</v>
      </c>
      <c r="C19" s="3">
        <v>55</v>
      </c>
      <c r="D19" s="3">
        <v>45</v>
      </c>
      <c r="E19" s="3" t="s">
        <v>18</v>
      </c>
    </row>
    <row r="20" spans="1:5" ht="12.75">
      <c r="A20" s="8" t="s">
        <v>20</v>
      </c>
      <c r="B20" s="19">
        <f t="shared" si="0"/>
        <v>303.6</v>
      </c>
      <c r="C20" s="3">
        <v>253</v>
      </c>
      <c r="D20" s="3">
        <v>268</v>
      </c>
      <c r="E20" s="3" t="s">
        <v>18</v>
      </c>
    </row>
    <row r="21" spans="1:5" ht="12.75">
      <c r="A21" s="8" t="s">
        <v>20</v>
      </c>
      <c r="B21" s="19">
        <v>0</v>
      </c>
      <c r="C21" s="3" t="s">
        <v>18</v>
      </c>
      <c r="D21" s="3" t="s">
        <v>18</v>
      </c>
      <c r="E21" s="3">
        <v>215</v>
      </c>
    </row>
    <row r="22" spans="1:5" ht="12.75">
      <c r="A22" s="8" t="s">
        <v>21</v>
      </c>
      <c r="B22" s="19">
        <v>0</v>
      </c>
      <c r="C22" s="10" t="s">
        <v>18</v>
      </c>
      <c r="D22" s="10">
        <v>168</v>
      </c>
      <c r="E22" s="10" t="s">
        <v>18</v>
      </c>
    </row>
    <row r="23" spans="1:5" ht="12.75">
      <c r="A23" s="11" t="s">
        <v>22</v>
      </c>
      <c r="B23" s="19">
        <f t="shared" si="0"/>
        <v>2446.8</v>
      </c>
      <c r="C23" s="7">
        <v>2039</v>
      </c>
      <c r="D23" s="7">
        <v>3039</v>
      </c>
      <c r="E23" s="7">
        <v>1737</v>
      </c>
    </row>
    <row r="24" spans="1:9" ht="12.75">
      <c r="A24" s="6" t="s">
        <v>139</v>
      </c>
      <c r="B24" s="19">
        <f t="shared" si="0"/>
        <v>0</v>
      </c>
      <c r="D24" s="7"/>
      <c r="E24" s="7"/>
      <c r="F24" s="7"/>
      <c r="G24" s="7"/>
      <c r="I24" s="7"/>
    </row>
    <row r="25" spans="1:5" ht="12.75">
      <c r="A25" s="8" t="s">
        <v>23</v>
      </c>
      <c r="B25" s="19">
        <f t="shared" si="0"/>
        <v>308.4</v>
      </c>
      <c r="C25" s="3">
        <v>257</v>
      </c>
      <c r="D25" s="3">
        <v>241</v>
      </c>
      <c r="E25" s="3">
        <v>228</v>
      </c>
    </row>
    <row r="26" spans="1:5" ht="12.75">
      <c r="A26" s="8" t="s">
        <v>24</v>
      </c>
      <c r="B26" s="19">
        <f t="shared" si="0"/>
        <v>1515.6</v>
      </c>
      <c r="C26" s="7">
        <v>1263</v>
      </c>
      <c r="D26" s="7">
        <v>1185</v>
      </c>
      <c r="E26" s="7">
        <v>1126</v>
      </c>
    </row>
    <row r="27" spans="1:5" ht="12.75">
      <c r="A27" s="8" t="s">
        <v>25</v>
      </c>
      <c r="B27" s="19">
        <f t="shared" si="0"/>
        <v>3946.8</v>
      </c>
      <c r="C27" s="7">
        <v>3289</v>
      </c>
      <c r="D27" s="7">
        <v>3028</v>
      </c>
      <c r="E27" s="7">
        <v>2768</v>
      </c>
    </row>
    <row r="28" spans="1:5" ht="12.75">
      <c r="A28" s="8" t="s">
        <v>26</v>
      </c>
      <c r="B28" s="19">
        <f t="shared" si="0"/>
        <v>2684.4</v>
      </c>
      <c r="C28" s="7">
        <v>2237</v>
      </c>
      <c r="D28" s="7">
        <v>2131</v>
      </c>
      <c r="E28" s="7">
        <v>2008</v>
      </c>
    </row>
    <row r="29" spans="1:5" ht="12.75">
      <c r="A29" s="8" t="s">
        <v>27</v>
      </c>
      <c r="B29" s="19">
        <f t="shared" si="0"/>
        <v>212.4</v>
      </c>
      <c r="C29" s="3">
        <v>177</v>
      </c>
      <c r="D29" s="3">
        <v>176</v>
      </c>
      <c r="E29" s="3">
        <v>154</v>
      </c>
    </row>
    <row r="30" spans="1:5" ht="12.75">
      <c r="A30" s="8" t="s">
        <v>28</v>
      </c>
      <c r="B30" s="19">
        <f t="shared" si="0"/>
        <v>8667.6</v>
      </c>
      <c r="C30" s="7">
        <v>7223</v>
      </c>
      <c r="D30" s="7">
        <v>6761</v>
      </c>
      <c r="E30" s="7">
        <v>6284</v>
      </c>
    </row>
    <row r="31" spans="1:5" ht="12.75">
      <c r="A31" s="8" t="s">
        <v>29</v>
      </c>
      <c r="B31" s="19">
        <f t="shared" si="0"/>
        <v>4370.4</v>
      </c>
      <c r="C31" s="12">
        <v>3642</v>
      </c>
      <c r="D31" s="12">
        <v>3338</v>
      </c>
      <c r="E31" s="12">
        <v>2976</v>
      </c>
    </row>
    <row r="32" spans="1:5" ht="12.75">
      <c r="A32" s="9" t="s">
        <v>30</v>
      </c>
      <c r="B32" s="19">
        <f t="shared" si="0"/>
        <v>4297.2</v>
      </c>
      <c r="C32" s="7">
        <v>3581</v>
      </c>
      <c r="D32" s="7">
        <v>3423</v>
      </c>
      <c r="E32" s="7">
        <v>3308</v>
      </c>
    </row>
    <row r="33" spans="1:11" ht="12.75">
      <c r="A33" s="6" t="s">
        <v>140</v>
      </c>
      <c r="B33" s="19">
        <f t="shared" si="0"/>
        <v>0</v>
      </c>
      <c r="D33" s="7"/>
      <c r="F33" s="7"/>
      <c r="G33" s="7"/>
      <c r="H33" s="7"/>
      <c r="I33" s="7"/>
      <c r="J33" s="7"/>
      <c r="K33" s="7"/>
    </row>
    <row r="34" spans="1:5" ht="12.75">
      <c r="A34" s="8" t="s">
        <v>31</v>
      </c>
      <c r="B34" s="19">
        <f t="shared" si="0"/>
        <v>4366.8</v>
      </c>
      <c r="C34" s="7">
        <v>3639</v>
      </c>
      <c r="D34" s="7">
        <v>3562</v>
      </c>
      <c r="E34" s="7">
        <v>4687</v>
      </c>
    </row>
    <row r="35" spans="1:5" ht="12.75">
      <c r="A35" s="8" t="s">
        <v>32</v>
      </c>
      <c r="B35" s="19">
        <f t="shared" si="0"/>
        <v>1699.2</v>
      </c>
      <c r="C35" s="7">
        <v>1416</v>
      </c>
      <c r="D35" s="7">
        <v>1386</v>
      </c>
      <c r="E35" s="3" t="s">
        <v>18</v>
      </c>
    </row>
    <row r="36" spans="1:5" ht="12.75">
      <c r="A36" s="8" t="s">
        <v>21</v>
      </c>
      <c r="B36" s="19"/>
      <c r="C36" s="3" t="s">
        <v>18</v>
      </c>
      <c r="D36" s="3" t="s">
        <v>18</v>
      </c>
      <c r="E36" s="3">
        <v>170</v>
      </c>
    </row>
    <row r="37" spans="1:5" ht="12.75">
      <c r="A37" s="8" t="s">
        <v>19</v>
      </c>
      <c r="B37" s="19">
        <f t="shared" si="0"/>
        <v>141.6</v>
      </c>
      <c r="C37" s="3">
        <v>118</v>
      </c>
      <c r="D37" s="3">
        <v>134</v>
      </c>
      <c r="E37" s="3">
        <v>125</v>
      </c>
    </row>
    <row r="38" spans="1:5" ht="13.5" thickBot="1">
      <c r="A38" s="11" t="s">
        <v>33</v>
      </c>
      <c r="B38" s="19">
        <f t="shared" si="0"/>
        <v>12951.6</v>
      </c>
      <c r="C38" s="13">
        <v>10793</v>
      </c>
      <c r="D38" s="13">
        <v>11544</v>
      </c>
      <c r="E38" s="13">
        <v>10027</v>
      </c>
    </row>
    <row r="39" spans="1:8" ht="13.5" thickTop="1">
      <c r="A39" s="15" t="s">
        <v>141</v>
      </c>
      <c r="B39" s="15"/>
      <c r="C39" s="15"/>
      <c r="D39" s="15"/>
      <c r="E39" s="15"/>
      <c r="F39" s="15"/>
      <c r="G39" s="15"/>
      <c r="H39" s="15"/>
    </row>
    <row r="40" spans="1:8" ht="12.75">
      <c r="A40" s="6" t="s">
        <v>145</v>
      </c>
      <c r="B40" s="6"/>
      <c r="C40" s="5"/>
      <c r="D40" s="5"/>
      <c r="E40" s="5"/>
      <c r="F40" s="5"/>
      <c r="G40" s="5"/>
      <c r="H40" s="5"/>
    </row>
    <row r="41" spans="1:8" ht="12.75">
      <c r="A41" s="8" t="s">
        <v>142</v>
      </c>
      <c r="B41" s="19"/>
      <c r="C41" s="5"/>
      <c r="D41" s="5"/>
      <c r="E41" s="5"/>
      <c r="F41" s="5"/>
      <c r="G41" s="5"/>
      <c r="H41" s="5"/>
    </row>
    <row r="42" spans="1:5" ht="12.75">
      <c r="A42" s="9" t="s">
        <v>34</v>
      </c>
      <c r="B42" s="20">
        <f>(0.2*C42)+C42</f>
        <v>591.6</v>
      </c>
      <c r="C42" s="3">
        <v>493</v>
      </c>
      <c r="D42" s="3">
        <v>392</v>
      </c>
      <c r="E42" s="3">
        <v>394</v>
      </c>
    </row>
    <row r="43" spans="1:5" ht="12.75">
      <c r="A43" s="9" t="s">
        <v>35</v>
      </c>
      <c r="B43" s="20">
        <f aca="true" t="shared" si="1" ref="B43:B77">(0.2*C43)+C43</f>
        <v>241.2</v>
      </c>
      <c r="C43" s="3">
        <v>201</v>
      </c>
      <c r="D43" s="3">
        <v>220</v>
      </c>
      <c r="E43" s="3">
        <v>210</v>
      </c>
    </row>
    <row r="44" spans="1:5" ht="12.75">
      <c r="A44" s="9" t="s">
        <v>36</v>
      </c>
      <c r="B44" s="20">
        <f t="shared" si="1"/>
        <v>266.4</v>
      </c>
      <c r="C44" s="3">
        <v>222</v>
      </c>
      <c r="D44" s="3">
        <v>162</v>
      </c>
      <c r="E44" s="3">
        <v>181</v>
      </c>
    </row>
    <row r="45" spans="1:5" ht="12.75">
      <c r="A45" s="9" t="s">
        <v>37</v>
      </c>
      <c r="B45" s="20">
        <f t="shared" si="1"/>
        <v>140.4</v>
      </c>
      <c r="C45" s="3">
        <v>117</v>
      </c>
      <c r="D45" s="3">
        <v>114</v>
      </c>
      <c r="E45" s="3">
        <v>57</v>
      </c>
    </row>
    <row r="46" spans="1:5" ht="12.75">
      <c r="A46" s="9" t="s">
        <v>38</v>
      </c>
      <c r="B46" s="20">
        <f t="shared" si="1"/>
        <v>72</v>
      </c>
      <c r="C46" s="3">
        <v>60</v>
      </c>
      <c r="D46" s="3">
        <v>86</v>
      </c>
      <c r="E46" s="3">
        <v>81</v>
      </c>
    </row>
    <row r="47" spans="1:5" ht="12.75">
      <c r="A47" s="9" t="s">
        <v>39</v>
      </c>
      <c r="B47" s="20">
        <f t="shared" si="1"/>
        <v>336</v>
      </c>
      <c r="C47" s="3">
        <v>280</v>
      </c>
      <c r="D47" s="3">
        <v>257</v>
      </c>
      <c r="E47" s="3">
        <v>256</v>
      </c>
    </row>
    <row r="48" spans="1:5" ht="12.75">
      <c r="A48" s="9" t="s">
        <v>40</v>
      </c>
      <c r="B48" s="20">
        <f t="shared" si="1"/>
        <v>1647.6</v>
      </c>
      <c r="C48" s="7">
        <v>1373</v>
      </c>
      <c r="D48" s="7">
        <v>1231</v>
      </c>
      <c r="E48" s="7">
        <v>1179</v>
      </c>
    </row>
    <row r="49" spans="1:5" ht="12.75">
      <c r="A49" s="9" t="s">
        <v>41</v>
      </c>
      <c r="B49" s="20">
        <f t="shared" si="1"/>
        <v>186</v>
      </c>
      <c r="C49" s="3">
        <v>155</v>
      </c>
      <c r="D49" s="3">
        <v>67</v>
      </c>
      <c r="E49" s="3">
        <v>51</v>
      </c>
    </row>
    <row r="50" spans="1:5" ht="12.75">
      <c r="A50" s="9" t="s">
        <v>42</v>
      </c>
      <c r="B50" s="20">
        <f t="shared" si="1"/>
        <v>63.6</v>
      </c>
      <c r="C50" s="3">
        <v>53</v>
      </c>
      <c r="D50" s="7">
        <v>1180</v>
      </c>
      <c r="E50" s="3">
        <v>18</v>
      </c>
    </row>
    <row r="51" spans="1:5" ht="12.75">
      <c r="A51" s="9" t="s">
        <v>43</v>
      </c>
      <c r="B51" s="20"/>
      <c r="C51" s="10" t="s">
        <v>18</v>
      </c>
      <c r="D51" s="10" t="s">
        <v>18</v>
      </c>
      <c r="E51" s="10">
        <v>69</v>
      </c>
    </row>
    <row r="52" spans="1:5" ht="12.75">
      <c r="A52" s="11" t="s">
        <v>44</v>
      </c>
      <c r="B52" s="20">
        <f t="shared" si="1"/>
        <v>1897.2</v>
      </c>
      <c r="C52" s="14">
        <v>1581</v>
      </c>
      <c r="D52" s="14">
        <v>2478</v>
      </c>
      <c r="E52" s="14">
        <v>1248</v>
      </c>
    </row>
    <row r="53" spans="1:11" ht="12.75">
      <c r="A53" s="8" t="s">
        <v>143</v>
      </c>
      <c r="B53" s="20">
        <f t="shared" si="1"/>
        <v>0</v>
      </c>
      <c r="D53" s="7"/>
      <c r="E53" s="7"/>
      <c r="F53" s="7"/>
      <c r="G53" s="7"/>
      <c r="H53" s="7"/>
      <c r="I53" s="7"/>
      <c r="J53" s="7"/>
      <c r="K53" s="7"/>
    </row>
    <row r="54" spans="1:5" ht="12.75">
      <c r="A54" s="9" t="s">
        <v>45</v>
      </c>
      <c r="B54" s="20">
        <f t="shared" si="1"/>
        <v>5340</v>
      </c>
      <c r="C54" s="7">
        <v>4450</v>
      </c>
      <c r="D54" s="7">
        <v>5610</v>
      </c>
      <c r="E54" s="7">
        <v>4460</v>
      </c>
    </row>
    <row r="55" spans="1:5" ht="12.75">
      <c r="A55" s="9" t="s">
        <v>46</v>
      </c>
      <c r="B55" s="20">
        <f t="shared" si="1"/>
        <v>130.8</v>
      </c>
      <c r="C55" s="3">
        <v>109</v>
      </c>
      <c r="D55" s="3">
        <v>71</v>
      </c>
      <c r="E55" s="3">
        <v>74</v>
      </c>
    </row>
    <row r="56" spans="1:5" ht="12.75">
      <c r="A56" s="9" t="s">
        <v>47</v>
      </c>
      <c r="B56" s="20">
        <f t="shared" si="1"/>
        <v>5470.8</v>
      </c>
      <c r="C56" s="7">
        <v>4559</v>
      </c>
      <c r="D56" s="7">
        <v>5681</v>
      </c>
      <c r="E56" s="7">
        <v>4534</v>
      </c>
    </row>
    <row r="57" spans="1:5" ht="12.75">
      <c r="A57" s="11" t="s">
        <v>48</v>
      </c>
      <c r="B57" s="20">
        <f t="shared" si="1"/>
        <v>-4.8</v>
      </c>
      <c r="C57" s="3">
        <v>-4</v>
      </c>
      <c r="D57" s="3">
        <v>3</v>
      </c>
      <c r="E57" s="3">
        <v>23</v>
      </c>
    </row>
    <row r="58" spans="1:5" ht="12.75">
      <c r="A58" s="11" t="s">
        <v>49</v>
      </c>
      <c r="B58" s="20"/>
      <c r="C58" s="3" t="s">
        <v>18</v>
      </c>
      <c r="D58" s="3">
        <v>3</v>
      </c>
      <c r="E58" s="3">
        <v>14</v>
      </c>
    </row>
    <row r="59" spans="1:5" ht="12.75">
      <c r="A59" s="11" t="s">
        <v>50</v>
      </c>
      <c r="B59" s="20">
        <f t="shared" si="1"/>
        <v>-15.6</v>
      </c>
      <c r="C59" s="3">
        <v>-13</v>
      </c>
      <c r="D59" s="3">
        <v>-14</v>
      </c>
      <c r="E59" s="3">
        <v>-30</v>
      </c>
    </row>
    <row r="60" spans="1:5" ht="12.75">
      <c r="A60" s="11" t="s">
        <v>51</v>
      </c>
      <c r="B60" s="20">
        <f t="shared" si="1"/>
        <v>63.6</v>
      </c>
      <c r="C60" s="10">
        <v>53</v>
      </c>
      <c r="D60" s="12">
        <v>1180</v>
      </c>
      <c r="E60" s="10">
        <v>18</v>
      </c>
    </row>
    <row r="61" spans="1:5" ht="12.75">
      <c r="A61" s="9" t="s">
        <v>52</v>
      </c>
      <c r="B61" s="20">
        <f t="shared" si="1"/>
        <v>5386.8</v>
      </c>
      <c r="C61" s="7">
        <v>4489</v>
      </c>
      <c r="D61" s="7">
        <v>4493</v>
      </c>
      <c r="E61" s="7">
        <v>4523</v>
      </c>
    </row>
    <row r="62" spans="1:5" ht="12.75">
      <c r="A62" s="9" t="s">
        <v>53</v>
      </c>
      <c r="B62" s="20">
        <f t="shared" si="1"/>
        <v>1096.8</v>
      </c>
      <c r="C62" s="3">
        <v>914</v>
      </c>
      <c r="D62" s="3">
        <v>875</v>
      </c>
      <c r="E62" s="3">
        <v>819</v>
      </c>
    </row>
    <row r="63" spans="1:5" ht="12.75">
      <c r="A63" s="9" t="s">
        <v>54</v>
      </c>
      <c r="B63" s="20">
        <f t="shared" si="1"/>
        <v>1698</v>
      </c>
      <c r="C63" s="7">
        <v>1415</v>
      </c>
      <c r="D63" s="7">
        <v>1421</v>
      </c>
      <c r="E63" s="7">
        <v>1265</v>
      </c>
    </row>
    <row r="64" spans="1:5" ht="12.75">
      <c r="A64" s="9" t="s">
        <v>55</v>
      </c>
      <c r="B64" s="20">
        <f t="shared" si="1"/>
        <v>534</v>
      </c>
      <c r="C64" s="3">
        <v>445</v>
      </c>
      <c r="D64" s="3">
        <v>396</v>
      </c>
      <c r="E64" s="3">
        <v>348</v>
      </c>
    </row>
    <row r="65" spans="1:5" ht="13.5" thickBot="1">
      <c r="A65" s="11" t="s">
        <v>56</v>
      </c>
      <c r="B65" s="20">
        <f t="shared" si="1"/>
        <v>10612.8</v>
      </c>
      <c r="C65" s="13">
        <v>8844</v>
      </c>
      <c r="D65" s="13">
        <v>9663</v>
      </c>
      <c r="E65" s="13">
        <v>8203</v>
      </c>
    </row>
    <row r="66" spans="1:5" ht="13.5" thickTop="1">
      <c r="A66" s="6" t="s">
        <v>144</v>
      </c>
      <c r="B66" s="20">
        <f t="shared" si="1"/>
        <v>0</v>
      </c>
      <c r="D66" s="7"/>
      <c r="E66" s="7"/>
    </row>
    <row r="67" spans="1:5" ht="12.75">
      <c r="A67" s="8" t="s">
        <v>57</v>
      </c>
      <c r="B67" s="20">
        <f t="shared" si="1"/>
        <v>3.6</v>
      </c>
      <c r="C67" s="3">
        <v>3</v>
      </c>
      <c r="D67" s="3">
        <v>3</v>
      </c>
      <c r="E67" s="3">
        <v>3</v>
      </c>
    </row>
    <row r="68" spans="1:5" ht="12.75">
      <c r="A68" s="8" t="s">
        <v>58</v>
      </c>
      <c r="B68" s="20">
        <f t="shared" si="1"/>
        <v>2062.8</v>
      </c>
      <c r="C68" s="7">
        <v>1719</v>
      </c>
      <c r="D68" s="7">
        <v>1743</v>
      </c>
      <c r="E68" s="7">
        <v>1750</v>
      </c>
    </row>
    <row r="69" spans="1:5" ht="12.75">
      <c r="A69" s="8" t="s">
        <v>59</v>
      </c>
      <c r="B69" s="20">
        <f t="shared" si="1"/>
        <v>2264.4</v>
      </c>
      <c r="C69" s="7">
        <v>1887</v>
      </c>
      <c r="D69" s="7">
        <v>1471</v>
      </c>
      <c r="E69" s="7">
        <v>1066</v>
      </c>
    </row>
    <row r="70" spans="1:5" ht="12.75">
      <c r="A70" s="8" t="s">
        <v>60</v>
      </c>
      <c r="B70" s="20">
        <f t="shared" si="1"/>
        <v>-133.2</v>
      </c>
      <c r="C70" s="3">
        <v>-111</v>
      </c>
      <c r="D70" s="3">
        <v>-195</v>
      </c>
      <c r="E70" s="3">
        <v>-285</v>
      </c>
    </row>
    <row r="71" spans="1:5" ht="12.75">
      <c r="A71" s="8" t="s">
        <v>61</v>
      </c>
      <c r="B71" s="20">
        <f t="shared" si="1"/>
        <v>12</v>
      </c>
      <c r="C71" s="3">
        <v>10</v>
      </c>
      <c r="D71" s="3">
        <v>13</v>
      </c>
      <c r="E71" s="3">
        <v>-5</v>
      </c>
    </row>
    <row r="72" spans="1:5" ht="12.75">
      <c r="A72" s="8" t="s">
        <v>62</v>
      </c>
      <c r="B72" s="20">
        <f t="shared" si="1"/>
        <v>-256.8</v>
      </c>
      <c r="C72" s="3">
        <v>-214</v>
      </c>
      <c r="D72" s="3">
        <v>-198</v>
      </c>
      <c r="E72" s="3">
        <v>-178</v>
      </c>
    </row>
    <row r="73" spans="1:5" ht="12.75">
      <c r="A73" s="8" t="s">
        <v>63</v>
      </c>
      <c r="B73" s="20">
        <f t="shared" si="1"/>
        <v>-378</v>
      </c>
      <c r="C73" s="3">
        <v>-315</v>
      </c>
      <c r="D73" s="3">
        <v>-380</v>
      </c>
      <c r="E73" s="3">
        <v>-468</v>
      </c>
    </row>
    <row r="74" spans="1:5" ht="12.75">
      <c r="A74" s="8" t="s">
        <v>64</v>
      </c>
      <c r="B74" s="20">
        <f t="shared" si="1"/>
        <v>1.2</v>
      </c>
      <c r="C74" s="3">
        <v>1</v>
      </c>
      <c r="D74" s="3">
        <v>4</v>
      </c>
      <c r="E74" s="3" t="s">
        <v>18</v>
      </c>
    </row>
    <row r="75" spans="1:5" ht="12.75">
      <c r="A75" s="8" t="s">
        <v>65</v>
      </c>
      <c r="B75" s="20">
        <f t="shared" si="1"/>
        <v>1612.8</v>
      </c>
      <c r="C75" s="7">
        <v>1344</v>
      </c>
      <c r="D75" s="3">
        <v>952</v>
      </c>
      <c r="E75" s="3">
        <v>527</v>
      </c>
    </row>
    <row r="76" spans="1:5" ht="13.5" thickBot="1">
      <c r="A76" s="9" t="s">
        <v>66</v>
      </c>
      <c r="B76" s="20">
        <f t="shared" si="1"/>
        <v>2338.8</v>
      </c>
      <c r="C76" s="13">
        <v>1949</v>
      </c>
      <c r="D76" s="13">
        <v>1881</v>
      </c>
      <c r="E76" s="13">
        <v>1824</v>
      </c>
    </row>
    <row r="77" spans="1:5" ht="13.5" thickTop="1">
      <c r="A77" s="9" t="s">
        <v>148</v>
      </c>
      <c r="B77" s="20">
        <f t="shared" si="1"/>
        <v>12951.6</v>
      </c>
      <c r="C77" s="7">
        <f>C65+C76</f>
        <v>10793</v>
      </c>
      <c r="D77" s="7">
        <f>D65+D76</f>
        <v>11544</v>
      </c>
      <c r="E77" s="7">
        <f>E65+E76</f>
        <v>10027</v>
      </c>
    </row>
    <row r="80" ht="12.75">
      <c r="A80" s="3" t="s">
        <v>136</v>
      </c>
    </row>
  </sheetData>
  <mergeCells count="2">
    <mergeCell ref="A9:H9"/>
    <mergeCell ref="A39:H39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B5" sqref="B5"/>
    </sheetView>
  </sheetViews>
  <sheetFormatPr defaultColWidth="9.140625" defaultRowHeight="12.75"/>
  <cols>
    <col min="1" max="1" width="39.421875" style="0" bestFit="1" customWidth="1"/>
    <col min="2" max="2" width="10.28125" style="0" bestFit="1" customWidth="1"/>
    <col min="3" max="3" width="5.7109375" style="0" bestFit="1" customWidth="1"/>
    <col min="4" max="6" width="11.57421875" style="0" bestFit="1" customWidth="1"/>
  </cols>
  <sheetData>
    <row r="1" ht="12.75">
      <c r="A1" t="s">
        <v>0</v>
      </c>
    </row>
    <row r="2" ht="12.75">
      <c r="B2" s="18" t="s">
        <v>149</v>
      </c>
    </row>
    <row r="3" spans="1:6" ht="12.75">
      <c r="A3" t="s">
        <v>67</v>
      </c>
      <c r="B3" s="1">
        <v>38711</v>
      </c>
      <c r="D3" s="1">
        <v>38346</v>
      </c>
      <c r="E3" s="1">
        <v>37982</v>
      </c>
      <c r="F3" s="1">
        <v>37618</v>
      </c>
    </row>
    <row r="4" spans="1:6" ht="12.75">
      <c r="A4" t="s">
        <v>2</v>
      </c>
      <c r="D4" t="s">
        <v>3</v>
      </c>
      <c r="E4" t="s">
        <v>3</v>
      </c>
      <c r="F4" t="s">
        <v>3</v>
      </c>
    </row>
    <row r="5" spans="1:6" ht="12.75">
      <c r="A5" t="s">
        <v>4</v>
      </c>
      <c r="D5" t="s">
        <v>5</v>
      </c>
      <c r="E5" t="s">
        <v>5</v>
      </c>
      <c r="F5" t="s">
        <v>5</v>
      </c>
    </row>
    <row r="6" spans="1:6" ht="12.75">
      <c r="A6" t="s">
        <v>6</v>
      </c>
      <c r="D6" t="s">
        <v>7</v>
      </c>
      <c r="E6" t="s">
        <v>7</v>
      </c>
      <c r="F6" t="s">
        <v>7</v>
      </c>
    </row>
    <row r="7" spans="1:6" ht="12.75">
      <c r="A7" t="s">
        <v>8</v>
      </c>
      <c r="D7" t="s">
        <v>9</v>
      </c>
      <c r="E7" t="s">
        <v>9</v>
      </c>
      <c r="F7" t="s">
        <v>9</v>
      </c>
    </row>
    <row r="9" spans="1:6" ht="12.75">
      <c r="A9" t="s">
        <v>68</v>
      </c>
      <c r="B9" s="17">
        <f>(0.2*D9)+D9</f>
        <v>13087.2</v>
      </c>
      <c r="D9" s="2">
        <v>10906</v>
      </c>
      <c r="E9" s="2">
        <v>10265</v>
      </c>
      <c r="F9" s="2">
        <v>9216</v>
      </c>
    </row>
    <row r="10" spans="1:6" ht="12.75">
      <c r="A10" t="s">
        <v>69</v>
      </c>
      <c r="B10" s="17">
        <f>B9*C10</f>
        <v>6787.2</v>
      </c>
      <c r="C10" s="16">
        <f>D10/D9</f>
        <v>0.5186136071887034</v>
      </c>
      <c r="D10" s="2">
        <v>5656</v>
      </c>
      <c r="E10" s="2">
        <v>5215</v>
      </c>
      <c r="F10" s="2">
        <v>5001</v>
      </c>
    </row>
    <row r="11" spans="1:6" ht="12.75">
      <c r="A11" t="s">
        <v>70</v>
      </c>
      <c r="B11" s="17">
        <f>C11*B9</f>
        <v>6300</v>
      </c>
      <c r="C11" s="16">
        <f>D11/D9</f>
        <v>0.4813863928112965</v>
      </c>
      <c r="D11" s="2">
        <v>5250</v>
      </c>
      <c r="E11" s="2">
        <v>5050</v>
      </c>
      <c r="F11" s="2">
        <v>4215</v>
      </c>
    </row>
    <row r="12" spans="1:6" ht="12.75">
      <c r="A12" t="s">
        <v>71</v>
      </c>
      <c r="B12" s="17">
        <f>C12*B9</f>
        <v>5128.8</v>
      </c>
      <c r="C12" s="16">
        <f>D12/D9</f>
        <v>0.3918943700715203</v>
      </c>
      <c r="D12" s="2">
        <v>4274</v>
      </c>
      <c r="E12" s="2">
        <v>4094</v>
      </c>
      <c r="F12" s="2">
        <v>3317</v>
      </c>
    </row>
    <row r="13" spans="1:6" ht="12.75">
      <c r="A13" t="s">
        <v>72</v>
      </c>
      <c r="B13" s="17">
        <f>C13*B9</f>
        <v>1171.2</v>
      </c>
      <c r="C13" s="16">
        <f>D13/D9</f>
        <v>0.08949202273977627</v>
      </c>
      <c r="D13">
        <v>976</v>
      </c>
      <c r="E13">
        <v>956</v>
      </c>
      <c r="F13">
        <v>898</v>
      </c>
    </row>
    <row r="14" spans="1:6" ht="12.75">
      <c r="A14" t="s">
        <v>73</v>
      </c>
      <c r="B14" s="17">
        <f>C14*B9</f>
        <v>276</v>
      </c>
      <c r="C14" s="16">
        <f>D14/D9</f>
        <v>0.021089308637447277</v>
      </c>
      <c r="D14">
        <v>230</v>
      </c>
      <c r="E14">
        <v>239</v>
      </c>
      <c r="F14">
        <v>191</v>
      </c>
    </row>
    <row r="15" spans="1:6" ht="12.75">
      <c r="A15" t="s">
        <v>74</v>
      </c>
      <c r="B15" s="17">
        <f>C15*B9</f>
        <v>1.2</v>
      </c>
      <c r="C15" s="16">
        <f>D15/D9</f>
        <v>9.169264624977077E-05</v>
      </c>
      <c r="D15">
        <v>1</v>
      </c>
      <c r="E15">
        <v>7</v>
      </c>
      <c r="F15">
        <v>7</v>
      </c>
    </row>
    <row r="16" spans="1:6" ht="12.75">
      <c r="A16" t="s">
        <v>55</v>
      </c>
      <c r="B16" s="17">
        <f>C16*B9</f>
        <v>67.2</v>
      </c>
      <c r="C16" s="16">
        <f>D16/D9</f>
        <v>0.005134788189987163</v>
      </c>
      <c r="D16">
        <v>56</v>
      </c>
      <c r="E16">
        <v>50</v>
      </c>
      <c r="F16">
        <v>51</v>
      </c>
    </row>
    <row r="17" spans="1:6" ht="12.75">
      <c r="A17" t="s">
        <v>75</v>
      </c>
      <c r="B17" s="17">
        <f>C17*B9</f>
        <v>660</v>
      </c>
      <c r="C17" s="16">
        <f>D17/D9</f>
        <v>0.05043095543737392</v>
      </c>
      <c r="D17">
        <v>550</v>
      </c>
      <c r="E17">
        <v>533</v>
      </c>
      <c r="F17">
        <v>573</v>
      </c>
    </row>
    <row r="18" spans="1:6" ht="12.75">
      <c r="A18" t="s">
        <v>76</v>
      </c>
      <c r="B18" s="17">
        <f>C18*B9</f>
        <v>166.8</v>
      </c>
      <c r="C18" s="16">
        <f>D18/D9</f>
        <v>0.012745277828718137</v>
      </c>
      <c r="D18">
        <v>139</v>
      </c>
      <c r="E18">
        <v>127</v>
      </c>
      <c r="F18">
        <v>76</v>
      </c>
    </row>
    <row r="19" spans="1:6" ht="12.75">
      <c r="A19" t="s">
        <v>77</v>
      </c>
      <c r="B19" s="17">
        <f>C19*B9</f>
        <v>826.8000000000001</v>
      </c>
      <c r="C19" s="16">
        <f>D19/D9</f>
        <v>0.06317623326609206</v>
      </c>
      <c r="D19">
        <v>689</v>
      </c>
      <c r="E19">
        <v>660</v>
      </c>
      <c r="F19">
        <v>649</v>
      </c>
    </row>
    <row r="20" spans="1:6" ht="12.75">
      <c r="A20" t="s">
        <v>78</v>
      </c>
      <c r="B20" s="17">
        <f>C20*B9</f>
        <v>162</v>
      </c>
      <c r="C20" s="16">
        <f>D20/D9</f>
        <v>0.012378507243719054</v>
      </c>
      <c r="D20">
        <v>135</v>
      </c>
      <c r="E20">
        <v>93</v>
      </c>
      <c r="F20">
        <v>61</v>
      </c>
    </row>
    <row r="21" spans="1:6" ht="12.75">
      <c r="A21" t="s">
        <v>79</v>
      </c>
      <c r="B21" s="17">
        <f>C21*B9</f>
        <v>42.00000000000001</v>
      </c>
      <c r="C21" s="16">
        <f>D21/D9</f>
        <v>0.003209242618741977</v>
      </c>
      <c r="D21">
        <v>35</v>
      </c>
      <c r="E21">
        <v>12</v>
      </c>
      <c r="F21">
        <v>12</v>
      </c>
    </row>
    <row r="22" spans="1:6" ht="12.75">
      <c r="A22" t="s">
        <v>80</v>
      </c>
      <c r="B22" s="17">
        <f>C22*B9</f>
        <v>20.4</v>
      </c>
      <c r="C22" s="16">
        <f>D22/D9</f>
        <v>0.001558774986246103</v>
      </c>
      <c r="D22">
        <v>17</v>
      </c>
      <c r="E22">
        <v>8</v>
      </c>
      <c r="F22">
        <v>17</v>
      </c>
    </row>
    <row r="23" spans="1:6" ht="12.75">
      <c r="A23" t="s">
        <v>81</v>
      </c>
      <c r="B23" s="17">
        <f>C23*B9</f>
        <v>224.4</v>
      </c>
      <c r="C23" s="16">
        <f>D23/D9</f>
        <v>0.017146524848707132</v>
      </c>
      <c r="D23">
        <v>187</v>
      </c>
      <c r="E23">
        <v>113</v>
      </c>
      <c r="F23">
        <v>90</v>
      </c>
    </row>
    <row r="24" spans="1:6" ht="12.75">
      <c r="A24" t="s">
        <v>82</v>
      </c>
      <c r="B24" s="17">
        <f>C24*B9</f>
        <v>64.8</v>
      </c>
      <c r="C24" s="16">
        <f>D24/D9</f>
        <v>0.004951402897487621</v>
      </c>
      <c r="D24">
        <v>54</v>
      </c>
      <c r="E24">
        <v>74</v>
      </c>
      <c r="F24">
        <v>115</v>
      </c>
    </row>
    <row r="25" spans="1:6" ht="12.75">
      <c r="A25" t="s">
        <v>83</v>
      </c>
      <c r="B25" s="17">
        <f>C25*B9</f>
        <v>-26.4</v>
      </c>
      <c r="C25" s="16">
        <f>D25/D9</f>
        <v>-0.0020172382174949567</v>
      </c>
      <c r="D25">
        <v>-22</v>
      </c>
      <c r="E25">
        <v>26</v>
      </c>
      <c r="F25">
        <v>2</v>
      </c>
    </row>
    <row r="26" spans="1:6" ht="12.75">
      <c r="A26" t="s">
        <v>84</v>
      </c>
      <c r="B26" s="17">
        <f>C26*B9</f>
        <v>10.8</v>
      </c>
      <c r="C26" s="16">
        <f>D26/D9</f>
        <v>0.000825233816247937</v>
      </c>
      <c r="D26">
        <v>9</v>
      </c>
      <c r="E26">
        <v>14</v>
      </c>
      <c r="F26">
        <v>14</v>
      </c>
    </row>
    <row r="27" spans="1:6" ht="12.75">
      <c r="A27" t="s">
        <v>85</v>
      </c>
      <c r="B27" s="17">
        <f>C27*B9</f>
        <v>49.2</v>
      </c>
      <c r="C27" s="16">
        <f>D27/D9</f>
        <v>0.0037593984962406013</v>
      </c>
      <c r="D27">
        <v>41</v>
      </c>
      <c r="E27">
        <v>114</v>
      </c>
      <c r="F27">
        <v>131</v>
      </c>
    </row>
    <row r="28" spans="1:6" ht="12.75">
      <c r="A28" t="s">
        <v>86</v>
      </c>
      <c r="B28" s="17">
        <f>C28*B9</f>
        <v>273.6</v>
      </c>
      <c r="C28" s="16">
        <f>D28/D9</f>
        <v>0.020905923344947737</v>
      </c>
      <c r="D28">
        <v>228</v>
      </c>
      <c r="E28">
        <v>227</v>
      </c>
      <c r="F28">
        <v>221</v>
      </c>
    </row>
    <row r="29" spans="1:6" ht="12.75">
      <c r="A29" t="s">
        <v>87</v>
      </c>
      <c r="B29" s="17">
        <f>C29*B9</f>
        <v>36</v>
      </c>
      <c r="C29" s="16">
        <f>D29/D9</f>
        <v>0.002750779387493123</v>
      </c>
      <c r="D29">
        <v>30</v>
      </c>
      <c r="E29" t="s">
        <v>18</v>
      </c>
      <c r="F29" t="s">
        <v>18</v>
      </c>
    </row>
    <row r="30" spans="1:6" ht="12.75">
      <c r="A30" t="s">
        <v>88</v>
      </c>
      <c r="B30" s="17">
        <f>C30*B9</f>
        <v>-31.200000000000003</v>
      </c>
      <c r="C30" s="16">
        <f>D30/D9</f>
        <v>-0.00238400880249404</v>
      </c>
      <c r="D30">
        <v>-26</v>
      </c>
      <c r="E30">
        <v>11</v>
      </c>
      <c r="F30" t="s">
        <v>18</v>
      </c>
    </row>
    <row r="31" spans="1:6" ht="12.75">
      <c r="A31" t="s">
        <v>89</v>
      </c>
      <c r="B31" s="17">
        <f>C31*B9</f>
        <v>278.40000000000003</v>
      </c>
      <c r="C31" s="16">
        <f>D31/D9</f>
        <v>0.02127269392994682</v>
      </c>
      <c r="D31">
        <v>232</v>
      </c>
      <c r="E31">
        <v>238</v>
      </c>
      <c r="F31" t="s">
        <v>18</v>
      </c>
    </row>
    <row r="32" spans="1:6" ht="12.75">
      <c r="A32" t="s">
        <v>90</v>
      </c>
      <c r="B32" s="17">
        <f>C32*B9</f>
        <v>548.4</v>
      </c>
      <c r="C32" s="16">
        <f>D32/D9</f>
        <v>0.04190353933614524</v>
      </c>
      <c r="D32">
        <v>457</v>
      </c>
      <c r="E32">
        <v>422</v>
      </c>
      <c r="F32">
        <v>428</v>
      </c>
    </row>
    <row r="33" spans="1:6" ht="12.75">
      <c r="A33" t="s">
        <v>91</v>
      </c>
      <c r="B33" s="17">
        <f>C33*B9</f>
        <v>0</v>
      </c>
      <c r="C33" s="16">
        <v>0</v>
      </c>
      <c r="D33" t="s">
        <v>18</v>
      </c>
      <c r="E33">
        <v>-6</v>
      </c>
      <c r="F33" t="s">
        <v>18</v>
      </c>
    </row>
    <row r="34" spans="1:6" ht="12.75">
      <c r="A34" t="s">
        <v>92</v>
      </c>
      <c r="B34" s="17">
        <f>C34*B9</f>
        <v>1057.4346534653466</v>
      </c>
      <c r="C34" s="16">
        <f>D34/D10</f>
        <v>0.0807991513437058</v>
      </c>
      <c r="D34">
        <v>457</v>
      </c>
      <c r="E34">
        <v>416</v>
      </c>
      <c r="F34">
        <v>428</v>
      </c>
    </row>
    <row r="35" spans="1:6" ht="12.75">
      <c r="A35" t="s">
        <v>93</v>
      </c>
      <c r="B35" s="17">
        <f>C35*B9</f>
        <v>306</v>
      </c>
      <c r="C35" s="16">
        <f>D35/D9</f>
        <v>0.023381624793691547</v>
      </c>
      <c r="D35">
        <v>255</v>
      </c>
      <c r="E35">
        <v>270</v>
      </c>
      <c r="F35">
        <v>282</v>
      </c>
    </row>
    <row r="36" spans="1:6" ht="12.75">
      <c r="A36" t="s">
        <v>94</v>
      </c>
      <c r="B36" s="17">
        <f>C36*B9</f>
        <v>315.6</v>
      </c>
      <c r="C36" s="16">
        <f>D36/D9</f>
        <v>0.024115165963689712</v>
      </c>
      <c r="D36">
        <v>263</v>
      </c>
      <c r="E36">
        <v>277</v>
      </c>
      <c r="F36">
        <v>293</v>
      </c>
    </row>
    <row r="37" spans="1:6" ht="12.75">
      <c r="A37" t="s">
        <v>95</v>
      </c>
      <c r="B37" s="17">
        <f>C37*B9</f>
        <v>298.8</v>
      </c>
      <c r="C37" s="16">
        <f>D37/D9</f>
        <v>0.02283146891619292</v>
      </c>
      <c r="D37">
        <v>249</v>
      </c>
      <c r="E37">
        <v>261.1</v>
      </c>
      <c r="F37">
        <v>281.1</v>
      </c>
    </row>
    <row r="38" spans="1:6" ht="12.75">
      <c r="A38" t="s">
        <v>96</v>
      </c>
      <c r="B38" s="17">
        <f>C38*B9</f>
        <v>2.148</v>
      </c>
      <c r="C38" s="16">
        <f>D38/D9</f>
        <v>0.00016412983678708968</v>
      </c>
      <c r="D38">
        <v>1.79</v>
      </c>
      <c r="E38">
        <v>1.56</v>
      </c>
      <c r="F38">
        <v>1.52</v>
      </c>
    </row>
    <row r="39" spans="1:6" ht="12.75">
      <c r="A39" t="s">
        <v>97</v>
      </c>
      <c r="B39" s="17">
        <f>C39*B9</f>
        <v>0</v>
      </c>
      <c r="C39" s="16">
        <v>0</v>
      </c>
      <c r="D39" t="s">
        <v>18</v>
      </c>
      <c r="E39">
        <v>-0.02</v>
      </c>
      <c r="F39" t="s">
        <v>18</v>
      </c>
    </row>
    <row r="40" spans="1:6" ht="12.75">
      <c r="A40" t="s">
        <v>98</v>
      </c>
      <c r="B40" s="17">
        <f>C40*B9</f>
        <v>2.148</v>
      </c>
      <c r="C40" s="16">
        <f>D40/D9</f>
        <v>0.00016412983678708968</v>
      </c>
      <c r="D40">
        <v>1.79</v>
      </c>
      <c r="E40">
        <v>1.54</v>
      </c>
      <c r="F40">
        <v>1.52</v>
      </c>
    </row>
    <row r="41" spans="1:6" ht="12.75">
      <c r="A41" t="s">
        <v>99</v>
      </c>
      <c r="B41" s="17">
        <f>C41*B9</f>
        <v>2.076</v>
      </c>
      <c r="C41" s="16">
        <f>D41/D9</f>
        <v>0.00015862827801210342</v>
      </c>
      <c r="D41">
        <v>1.73</v>
      </c>
      <c r="E41">
        <v>1.52</v>
      </c>
      <c r="F41">
        <v>1.46</v>
      </c>
    </row>
    <row r="42" spans="1:6" ht="12.75">
      <c r="A42" t="s">
        <v>100</v>
      </c>
      <c r="B42" s="17">
        <f>C42*B9</f>
        <v>0</v>
      </c>
      <c r="C42" s="16">
        <v>0</v>
      </c>
      <c r="D42" t="s">
        <v>18</v>
      </c>
      <c r="E42">
        <v>-0.02</v>
      </c>
      <c r="F42" t="s">
        <v>18</v>
      </c>
    </row>
    <row r="43" spans="1:6" ht="12.75">
      <c r="A43" t="s">
        <v>101</v>
      </c>
      <c r="B43" s="17">
        <f>C43*B9</f>
        <v>2.076</v>
      </c>
      <c r="C43" s="16">
        <f>D43/D9</f>
        <v>0.00015862827801210342</v>
      </c>
      <c r="D43">
        <v>1.73</v>
      </c>
      <c r="E43">
        <v>1.5</v>
      </c>
      <c r="F43">
        <v>1.46</v>
      </c>
    </row>
    <row r="44" spans="1:6" ht="12.75">
      <c r="A44" t="s">
        <v>102</v>
      </c>
      <c r="B44" s="17">
        <f>C44*B9</f>
        <v>0.192</v>
      </c>
      <c r="C44" s="16">
        <f>D44/D9</f>
        <v>1.4670823399963323E-05</v>
      </c>
      <c r="D44">
        <v>0.16</v>
      </c>
      <c r="E44">
        <v>0.04</v>
      </c>
      <c r="F44">
        <v>0.04</v>
      </c>
    </row>
    <row r="45" spans="1:6" ht="12.75">
      <c r="A45" t="s">
        <v>103</v>
      </c>
      <c r="B45" s="17">
        <f>C45*B9</f>
        <v>77640</v>
      </c>
      <c r="C45" s="16">
        <f>D45/D9</f>
        <v>5.932514212360169</v>
      </c>
      <c r="D45" s="2">
        <v>64700</v>
      </c>
      <c r="E45" s="2">
        <v>66000</v>
      </c>
      <c r="F45" s="2">
        <v>65000</v>
      </c>
    </row>
    <row r="46" spans="1:6" ht="12.75">
      <c r="A46" t="s">
        <v>104</v>
      </c>
      <c r="B46" s="17">
        <f>C46*B9</f>
        <v>63322.8</v>
      </c>
      <c r="C46" s="16">
        <f>D46/D9</f>
        <v>4.838529249954154</v>
      </c>
      <c r="D46" s="2">
        <v>52769</v>
      </c>
      <c r="E46" s="2">
        <v>55540</v>
      </c>
      <c r="F46" s="2">
        <v>55000</v>
      </c>
    </row>
    <row r="47" spans="1:6" ht="12.75">
      <c r="A47" t="s">
        <v>105</v>
      </c>
      <c r="B47" s="17">
        <f>C47*B9</f>
        <v>0</v>
      </c>
      <c r="C47" s="16">
        <v>0</v>
      </c>
      <c r="D47">
        <v>1</v>
      </c>
      <c r="E47" t="s">
        <v>18</v>
      </c>
      <c r="F47" t="s">
        <v>18</v>
      </c>
    </row>
    <row r="48" spans="1:6" ht="12.75">
      <c r="A48" t="s">
        <v>106</v>
      </c>
      <c r="B48" s="17">
        <v>0</v>
      </c>
      <c r="C48" s="16">
        <v>0</v>
      </c>
      <c r="D48" t="s">
        <v>18</v>
      </c>
      <c r="E48" t="s">
        <v>18</v>
      </c>
      <c r="F48">
        <v>451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A1" sqref="A1:D16384"/>
    </sheetView>
  </sheetViews>
  <sheetFormatPr defaultColWidth="9.140625" defaultRowHeight="12.75"/>
  <cols>
    <col min="1" max="1" width="40.421875" style="0" bestFit="1" customWidth="1"/>
    <col min="2" max="4" width="11.57421875" style="0" bestFit="1" customWidth="1"/>
  </cols>
  <sheetData>
    <row r="1" ht="12.75">
      <c r="A1" t="s">
        <v>0</v>
      </c>
    </row>
    <row r="3" spans="1:4" ht="12.75">
      <c r="A3" t="s">
        <v>110</v>
      </c>
      <c r="B3" s="1">
        <v>38346</v>
      </c>
      <c r="C3" s="1">
        <v>37982</v>
      </c>
      <c r="D3" s="1">
        <v>37618</v>
      </c>
    </row>
    <row r="4" spans="1:4" ht="12.75">
      <c r="A4" t="s">
        <v>2</v>
      </c>
      <c r="B4" t="s">
        <v>3</v>
      </c>
      <c r="C4" t="s">
        <v>3</v>
      </c>
      <c r="D4" t="s">
        <v>3</v>
      </c>
    </row>
    <row r="5" spans="1:4" ht="12.75">
      <c r="A5" t="s">
        <v>4</v>
      </c>
      <c r="B5" t="s">
        <v>5</v>
      </c>
      <c r="C5" t="s">
        <v>5</v>
      </c>
      <c r="D5" t="s">
        <v>5</v>
      </c>
    </row>
    <row r="6" spans="1:4" ht="12.75">
      <c r="A6" t="s">
        <v>6</v>
      </c>
      <c r="B6" t="s">
        <v>7</v>
      </c>
      <c r="C6" t="s">
        <v>7</v>
      </c>
      <c r="D6" t="s">
        <v>7</v>
      </c>
    </row>
    <row r="7" spans="1:4" ht="12.75">
      <c r="A7" t="s">
        <v>8</v>
      </c>
      <c r="B7" t="s">
        <v>9</v>
      </c>
      <c r="C7" t="s">
        <v>9</v>
      </c>
      <c r="D7" t="s">
        <v>9</v>
      </c>
    </row>
    <row r="9" spans="1:4" ht="12.75">
      <c r="A9" t="s">
        <v>92</v>
      </c>
      <c r="B9">
        <v>457</v>
      </c>
      <c r="C9">
        <v>416</v>
      </c>
      <c r="D9">
        <v>428</v>
      </c>
    </row>
    <row r="10" spans="1:4" ht="12.75">
      <c r="A10" t="s">
        <v>111</v>
      </c>
      <c r="B10">
        <v>580</v>
      </c>
      <c r="C10">
        <v>556</v>
      </c>
      <c r="D10">
        <v>443</v>
      </c>
    </row>
    <row r="11" spans="1:4" ht="12.75">
      <c r="A11" t="s">
        <v>112</v>
      </c>
      <c r="B11">
        <v>13</v>
      </c>
      <c r="C11">
        <v>12</v>
      </c>
      <c r="D11">
        <v>8</v>
      </c>
    </row>
    <row r="12" spans="1:4" ht="12.75">
      <c r="A12" t="s">
        <v>54</v>
      </c>
      <c r="B12">
        <v>31</v>
      </c>
      <c r="C12">
        <v>125</v>
      </c>
      <c r="D12">
        <v>131</v>
      </c>
    </row>
    <row r="13" spans="1:4" ht="12.75">
      <c r="A13" t="s">
        <v>113</v>
      </c>
      <c r="B13" t="s">
        <v>18</v>
      </c>
      <c r="C13">
        <v>6</v>
      </c>
      <c r="D13" t="s">
        <v>18</v>
      </c>
    </row>
    <row r="14" spans="1:4" ht="12.75">
      <c r="A14" t="s">
        <v>114</v>
      </c>
      <c r="B14">
        <v>298</v>
      </c>
      <c r="C14">
        <v>303</v>
      </c>
      <c r="D14">
        <v>228</v>
      </c>
    </row>
    <row r="15" spans="1:4" ht="12.75">
      <c r="A15" t="s">
        <v>13</v>
      </c>
      <c r="B15">
        <v>-41</v>
      </c>
      <c r="C15">
        <v>-20</v>
      </c>
      <c r="D15">
        <v>-19</v>
      </c>
    </row>
    <row r="16" spans="1:4" ht="12.75">
      <c r="A16" t="s">
        <v>115</v>
      </c>
      <c r="B16">
        <v>-38</v>
      </c>
      <c r="C16">
        <v>4</v>
      </c>
      <c r="D16">
        <v>13</v>
      </c>
    </row>
    <row r="17" spans="1:4" ht="12.75">
      <c r="A17" t="s">
        <v>20</v>
      </c>
      <c r="B17">
        <v>-16</v>
      </c>
      <c r="C17">
        <v>7</v>
      </c>
      <c r="D17">
        <v>33</v>
      </c>
    </row>
    <row r="18" spans="1:4" ht="12.75">
      <c r="A18" t="s">
        <v>40</v>
      </c>
      <c r="B18">
        <v>92</v>
      </c>
      <c r="C18">
        <v>-118</v>
      </c>
      <c r="D18">
        <v>-50</v>
      </c>
    </row>
    <row r="19" spans="1:4" ht="12.75">
      <c r="A19" t="s">
        <v>116</v>
      </c>
      <c r="B19">
        <v>-3</v>
      </c>
      <c r="C19">
        <v>-127</v>
      </c>
      <c r="D19">
        <v>-23</v>
      </c>
    </row>
    <row r="20" spans="1:4" ht="12.75">
      <c r="A20" t="s">
        <v>117</v>
      </c>
      <c r="B20">
        <v>-83</v>
      </c>
      <c r="C20">
        <v>-162</v>
      </c>
      <c r="D20">
        <v>-151</v>
      </c>
    </row>
    <row r="21" spans="1:4" ht="12.75">
      <c r="A21" t="s">
        <v>118</v>
      </c>
      <c r="B21">
        <v>-42</v>
      </c>
      <c r="C21">
        <v>-45</v>
      </c>
      <c r="D21">
        <v>-50</v>
      </c>
    </row>
    <row r="22" spans="1:4" ht="12.75">
      <c r="A22" t="s">
        <v>119</v>
      </c>
      <c r="B22" s="2">
        <v>1251</v>
      </c>
      <c r="C22" s="2">
        <v>1084</v>
      </c>
      <c r="D22" s="2">
        <v>1014</v>
      </c>
    </row>
    <row r="23" spans="1:4" ht="12.75">
      <c r="A23" t="s">
        <v>120</v>
      </c>
      <c r="B23">
        <v>-717</v>
      </c>
      <c r="C23">
        <v>-644</v>
      </c>
      <c r="D23">
        <v>-623</v>
      </c>
    </row>
    <row r="24" spans="1:4" ht="12.75">
      <c r="A24" t="s">
        <v>121</v>
      </c>
      <c r="B24">
        <v>-96</v>
      </c>
      <c r="C24">
        <v>-100</v>
      </c>
      <c r="D24">
        <v>-936</v>
      </c>
    </row>
    <row r="25" spans="1:4" ht="12.75">
      <c r="A25" t="s">
        <v>122</v>
      </c>
      <c r="B25">
        <v>22</v>
      </c>
      <c r="C25">
        <v>10</v>
      </c>
      <c r="D25">
        <v>6</v>
      </c>
    </row>
    <row r="26" spans="1:4" ht="12.75">
      <c r="A26" t="s">
        <v>21</v>
      </c>
      <c r="B26" t="s">
        <v>18</v>
      </c>
      <c r="C26" t="s">
        <v>18</v>
      </c>
      <c r="D26">
        <v>-181</v>
      </c>
    </row>
    <row r="27" spans="1:4" ht="12.75">
      <c r="A27" t="s">
        <v>123</v>
      </c>
      <c r="B27">
        <v>-791</v>
      </c>
      <c r="C27">
        <v>-734</v>
      </c>
      <c r="D27" s="2">
        <v>-1734</v>
      </c>
    </row>
    <row r="28" spans="1:4" ht="12.75">
      <c r="A28" t="s">
        <v>124</v>
      </c>
      <c r="B28">
        <v>104</v>
      </c>
      <c r="C28">
        <v>8</v>
      </c>
      <c r="D28">
        <v>-78</v>
      </c>
    </row>
    <row r="29" spans="1:4" ht="12.75">
      <c r="A29" t="s">
        <v>125</v>
      </c>
      <c r="B29">
        <v>23</v>
      </c>
      <c r="C29" s="2">
        <v>1141</v>
      </c>
      <c r="D29" s="2">
        <v>1031</v>
      </c>
    </row>
    <row r="30" spans="1:4" ht="12.75">
      <c r="A30" t="s">
        <v>126</v>
      </c>
      <c r="B30" s="2">
        <v>-1014</v>
      </c>
      <c r="C30">
        <v>-30</v>
      </c>
      <c r="D30">
        <v>-120</v>
      </c>
    </row>
    <row r="31" spans="1:4" ht="12.75">
      <c r="A31" t="s">
        <v>127</v>
      </c>
      <c r="B31">
        <v>-13</v>
      </c>
      <c r="C31">
        <v>-7</v>
      </c>
      <c r="D31">
        <v>-11</v>
      </c>
    </row>
    <row r="32" spans="1:4" ht="12.75">
      <c r="A32" t="s">
        <v>128</v>
      </c>
      <c r="B32">
        <v>-31</v>
      </c>
      <c r="C32">
        <v>-11</v>
      </c>
      <c r="D32">
        <v>-11</v>
      </c>
    </row>
    <row r="33" spans="1:4" ht="12.75">
      <c r="A33" t="s">
        <v>129</v>
      </c>
      <c r="B33">
        <v>118</v>
      </c>
      <c r="C33">
        <v>35</v>
      </c>
      <c r="D33">
        <v>93</v>
      </c>
    </row>
    <row r="34" spans="1:4" ht="12.75">
      <c r="A34" t="s">
        <v>130</v>
      </c>
      <c r="B34">
        <v>-582</v>
      </c>
      <c r="C34">
        <v>-483</v>
      </c>
      <c r="D34">
        <v>-231</v>
      </c>
    </row>
    <row r="35" spans="1:4" ht="12.75">
      <c r="A35" t="s">
        <v>131</v>
      </c>
      <c r="B35" s="2">
        <v>-1395</v>
      </c>
      <c r="C35">
        <v>653</v>
      </c>
      <c r="D35">
        <v>673</v>
      </c>
    </row>
    <row r="36" spans="1:4" ht="12.75">
      <c r="A36" t="s">
        <v>132</v>
      </c>
      <c r="B36">
        <v>5</v>
      </c>
      <c r="C36">
        <v>10</v>
      </c>
      <c r="D36">
        <v>-8</v>
      </c>
    </row>
    <row r="37" spans="1:4" ht="12.75">
      <c r="A37" t="s">
        <v>133</v>
      </c>
      <c r="B37">
        <v>-930</v>
      </c>
      <c r="C37" s="2">
        <v>1013</v>
      </c>
      <c r="D37">
        <v>-55</v>
      </c>
    </row>
    <row r="38" spans="1:4" ht="12.75">
      <c r="A38" t="s">
        <v>134</v>
      </c>
      <c r="B38" s="2">
        <v>1235</v>
      </c>
      <c r="C38">
        <v>222</v>
      </c>
      <c r="D38">
        <v>277</v>
      </c>
    </row>
    <row r="39" spans="1:4" ht="12.75">
      <c r="A39" t="s">
        <v>135</v>
      </c>
      <c r="B39">
        <v>305</v>
      </c>
      <c r="C39" s="2">
        <v>1235</v>
      </c>
      <c r="D39">
        <v>222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11" sqref="B11"/>
    </sheetView>
  </sheetViews>
  <sheetFormatPr defaultColWidth="9.140625" defaultRowHeight="12.75"/>
  <cols>
    <col min="1" max="1" width="35.28125" style="0" bestFit="1" customWidth="1"/>
    <col min="2" max="4" width="11.57421875" style="0" bestFit="1" customWidth="1"/>
  </cols>
  <sheetData>
    <row r="1" ht="12.75">
      <c r="A1" t="s">
        <v>0</v>
      </c>
    </row>
    <row r="3" spans="1:4" ht="12.75">
      <c r="A3" t="s">
        <v>107</v>
      </c>
      <c r="B3" s="1">
        <v>38346</v>
      </c>
      <c r="C3" s="1">
        <v>37982</v>
      </c>
      <c r="D3" s="1">
        <v>37618</v>
      </c>
    </row>
    <row r="4" spans="1:4" ht="12.75">
      <c r="A4" t="s">
        <v>2</v>
      </c>
      <c r="B4" t="s">
        <v>3</v>
      </c>
      <c r="C4" t="s">
        <v>3</v>
      </c>
      <c r="D4" t="s">
        <v>3</v>
      </c>
    </row>
    <row r="5" spans="1:4" ht="12.75">
      <c r="A5" t="s">
        <v>4</v>
      </c>
      <c r="B5" t="s">
        <v>5</v>
      </c>
      <c r="C5" t="s">
        <v>5</v>
      </c>
      <c r="D5" t="s">
        <v>5</v>
      </c>
    </row>
    <row r="6" spans="1:4" ht="12.75">
      <c r="A6" t="s">
        <v>6</v>
      </c>
      <c r="B6" t="s">
        <v>7</v>
      </c>
      <c r="C6" t="s">
        <v>7</v>
      </c>
      <c r="D6" t="s">
        <v>7</v>
      </c>
    </row>
    <row r="7" spans="1:4" ht="12.75">
      <c r="A7" t="s">
        <v>8</v>
      </c>
      <c r="B7" t="s">
        <v>9</v>
      </c>
      <c r="C7" t="s">
        <v>9</v>
      </c>
      <c r="D7" t="s">
        <v>9</v>
      </c>
    </row>
    <row r="9" spans="1:4" ht="12.75">
      <c r="A9" t="s">
        <v>108</v>
      </c>
      <c r="B9" s="2">
        <v>1471</v>
      </c>
      <c r="C9" s="2">
        <v>1066</v>
      </c>
      <c r="D9">
        <v>649</v>
      </c>
    </row>
    <row r="10" spans="1:2" ht="12.75">
      <c r="A10" t="s">
        <v>146</v>
      </c>
      <c r="B10" s="2">
        <f>B12-B9-B11</f>
        <v>375</v>
      </c>
    </row>
    <row r="11" spans="1:4" ht="12.75">
      <c r="A11" t="s">
        <v>147</v>
      </c>
      <c r="B11">
        <v>41</v>
      </c>
      <c r="C11">
        <v>11</v>
      </c>
      <c r="D11">
        <v>11</v>
      </c>
    </row>
    <row r="12" spans="1:4" ht="12.75">
      <c r="A12" t="s">
        <v>109</v>
      </c>
      <c r="B12" s="2">
        <v>1887</v>
      </c>
      <c r="C12" s="2">
        <v>1471</v>
      </c>
      <c r="D12" s="2">
        <v>1066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Kairy</dc:creator>
  <cp:keywords/>
  <dc:description/>
  <cp:lastModifiedBy>Jeremy Prober</cp:lastModifiedBy>
  <dcterms:created xsi:type="dcterms:W3CDTF">2005-10-29T20:44:01Z</dcterms:created>
  <dcterms:modified xsi:type="dcterms:W3CDTF">2005-11-10T16:03:23Z</dcterms:modified>
  <cp:category/>
  <cp:version/>
  <cp:contentType/>
  <cp:contentStatus/>
</cp:coreProperties>
</file>