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521" windowWidth="5190" windowHeight="6195" activeTab="0"/>
  </bookViews>
  <sheets>
    <sheet name="Actual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<sst xmlns="http://schemas.openxmlformats.org/spreadsheetml/2006/main" count="54" uniqueCount="36">
  <si>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2001 Budget</t>
  </si>
  <si>
    <t>Sales (units)</t>
  </si>
  <si>
    <t>Price</t>
  </si>
  <si>
    <t>Revenue</t>
  </si>
  <si>
    <t>Selling Expense</t>
  </si>
  <si>
    <t>Contribution Margin</t>
  </si>
  <si>
    <t xml:space="preserve">    CM %</t>
  </si>
  <si>
    <t xml:space="preserve">    </t>
  </si>
  <si>
    <t>Net Profit</t>
  </si>
  <si>
    <t xml:space="preserve">    Total Var Expense</t>
  </si>
  <si>
    <t>Direct Labor Hours</t>
  </si>
  <si>
    <t>Notes:</t>
  </si>
  <si>
    <t>Factory Wages</t>
  </si>
  <si>
    <t>Var Mfg Overhead Applied</t>
  </si>
  <si>
    <t>2001 Actual</t>
  </si>
  <si>
    <t>Variance</t>
  </si>
  <si>
    <t>F</t>
  </si>
  <si>
    <t>U</t>
  </si>
  <si>
    <t>Actuals vs Budget Report</t>
  </si>
  <si>
    <t>Spacely Sprockets</t>
  </si>
  <si>
    <t>Last Updated: 1/18/02</t>
  </si>
  <si>
    <t>Prepared by: Joe Smego</t>
  </si>
  <si>
    <t>File: SGMU I:\MSMFin642\Spacely-Actuals.XLS</t>
  </si>
  <si>
    <t>Steel</t>
  </si>
  <si>
    <t xml:space="preserve">    Total Fixed Mfg Overhead</t>
  </si>
  <si>
    <t>Plant Supervisor</t>
  </si>
  <si>
    <t>Factory Rent</t>
  </si>
  <si>
    <t>Machinery Depreciation</t>
  </si>
  <si>
    <t>Office Rent</t>
  </si>
  <si>
    <t>Officer Salaries</t>
  </si>
  <si>
    <t>Purchased Services</t>
  </si>
  <si>
    <t>Other Expenses</t>
  </si>
  <si>
    <t xml:space="preserve">     Total G&amp;A</t>
  </si>
  <si>
    <t>Pounds of Steel</t>
  </si>
  <si>
    <t>-</t>
  </si>
  <si>
    <t>Actual Mfg VOH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</si>
</sst>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  <numFmt numFmtId="166" formatCode="&quot;$&quot;#,##0.0_);[Red]\(&quot;$&quot;#,##0.0\)"/>
    <numFmt numFmtId="167" formatCode="0.0"/>
    <numFmt numFmtId="168" formatCode="&quot;$&quot;#,##0.000"/>
    <numFmt numFmtId="169" formatCode="&quot;$&quot;#,##0.0000"/>
    <numFmt numFmtId="170" formatCode="&quot;$&quot;#,##0"/>
    <numFmt numFmtId="171" formatCode="&quot;$&quot;#,##0.000_);[Red]\(&quot;$&quot;#,##0.000\)"/>
    <numFmt numFmtId="172" formatCode="0.00000"/>
    <numFmt numFmtId="173" formatCode="0.0000"/>
    <numFmt numFmtId="174" formatCode="0.000"/>
    <numFmt numFmtId="175" formatCode="0.0%"/>
    <numFmt numFmtId="176" formatCode="&quot;$&quot;#,##0.0"/>
    <numFmt numFmtId="177" formatCode="#,##0;[Red]#,##0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%;[Red]0.0%"/>
    <numFmt numFmtId="182" formatCode="0.0%;[Red]\(0.0%\)"/>
    <numFmt numFmtId="183" formatCode="&quot;$&quot;#,##0.0000_);[Red]\(&quot;$&quot;#,##0.0000\)"/>
    <numFmt numFmtId="184" formatCode="#,##0.000_);[Red]\(#,##0.000\)"/>
    <numFmt numFmtId="185" formatCode="_(* #,##0.000_);_(* \(#,##0.000\);_(* &quot;-&quot;??_);_(@_)"/>
    <numFmt numFmtId="186" formatCode="_(* #,##0.0000_);_(* \(#,##0.0000\);_(* &quot;-&quot;??_);_(@_)"/>
    <numFmt numFmtId="187" formatCode="#,##0.0000_);[Red]\(#,##0.0000\)"/>
    <numFmt numFmtId="188" formatCode="0%;[Red]\(0%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Comic Sans MS"/>
      <family val="4"/>
    </font>
    <font>
      <i/>
      <sz val="12"/>
      <name val="Comic Sans MS"/>
      <family val="4"/>
    </font>
    <font>
      <b/>
      <i/>
      <sz val="16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19" applyAlignment="1">
      <alignment/>
    </xf>
    <xf numFmtId="4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82" fontId="0" fillId="0" borderId="0" xfId="19" applyNumberFormat="1" applyAlignment="1">
      <alignment/>
    </xf>
    <xf numFmtId="182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0" fillId="0" borderId="0" xfId="19" applyFont="1" applyAlignment="1">
      <alignment/>
    </xf>
    <xf numFmtId="180" fontId="0" fillId="0" borderId="0" xfId="15" applyNumberFormat="1" applyFont="1" applyAlignment="1">
      <alignment/>
    </xf>
    <xf numFmtId="164" fontId="0" fillId="0" borderId="0" xfId="0" applyNumberFormat="1" applyAlignment="1">
      <alignment horizontal="center" wrapText="1"/>
    </xf>
    <xf numFmtId="38" fontId="0" fillId="0" borderId="0" xfId="19" applyNumberFormat="1" applyAlignment="1">
      <alignment/>
    </xf>
    <xf numFmtId="164" fontId="0" fillId="0" borderId="0" xfId="0" applyNumberFormat="1" applyAlignment="1">
      <alignment horizontal="center"/>
    </xf>
    <xf numFmtId="8" fontId="0" fillId="0" borderId="0" xfId="19" applyNumberFormat="1" applyAlignment="1">
      <alignment/>
    </xf>
    <xf numFmtId="6" fontId="0" fillId="0" borderId="0" xfId="19" applyNumberFormat="1" applyAlignment="1">
      <alignment/>
    </xf>
    <xf numFmtId="38" fontId="0" fillId="0" borderId="0" xfId="19" applyNumberFormat="1" applyAlignment="1">
      <alignment/>
    </xf>
    <xf numFmtId="40" fontId="0" fillId="0" borderId="0" xfId="19" applyNumberFormat="1" applyAlignment="1">
      <alignment/>
    </xf>
    <xf numFmtId="9" fontId="0" fillId="0" borderId="0" xfId="19" applyAlignment="1">
      <alignment horizontal="center"/>
    </xf>
    <xf numFmtId="38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5</xdr:row>
      <xdr:rowOff>152400</xdr:rowOff>
    </xdr:from>
    <xdr:to>
      <xdr:col>10</xdr:col>
      <xdr:colOff>219075</xdr:colOff>
      <xdr:row>23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924425" y="1095375"/>
          <a:ext cx="2981325" cy="2790825"/>
        </a:xfrm>
        <a:prstGeom prst="foldedCorne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/>
            <a:t>What happened!!</a:t>
          </a:r>
          <a:r>
            <a:rPr lang="en-US" cap="none" sz="1000" b="0" i="1" u="none" baseline="0"/>
            <a:t>
</a:t>
          </a:r>
          <a:r>
            <a:rPr lang="en-US" cap="none" sz="1200" b="0" i="1" u="none" baseline="0"/>
            <a:t>I know sales were up because of the Huffy order, but labor expense killed us!
Please tear this apart for me and tell me what happened!
Mr. Spacely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12.7109375" style="2" customWidth="1"/>
    <col min="4" max="4" width="10.7109375" style="0" customWidth="1"/>
    <col min="5" max="5" width="7.7109375" style="2" customWidth="1"/>
    <col min="6" max="7" width="9.140625" style="2" customWidth="1"/>
  </cols>
  <sheetData>
    <row r="1" spans="1:7" ht="18">
      <c r="A1" s="1" t="s">
        <v>19</v>
      </c>
      <c r="C1" s="35"/>
      <c r="D1" s="6" t="s">
        <v>20</v>
      </c>
      <c r="F1"/>
      <c r="G1"/>
    </row>
    <row r="2" spans="1:7" ht="18">
      <c r="A2" s="1" t="s">
        <v>18</v>
      </c>
      <c r="D2" s="6" t="s">
        <v>21</v>
      </c>
      <c r="F2"/>
      <c r="G2"/>
    </row>
    <row r="3" spans="1:7" ht="12.75">
      <c r="A3" s="6" t="s">
        <v>22</v>
      </c>
      <c r="F3"/>
      <c r="G3"/>
    </row>
    <row r="5" spans="2:7" ht="12.75">
      <c r="B5" s="4" t="s">
        <v>0</v>
      </c>
      <c r="C5" s="5" t="s">
        <v>14</v>
      </c>
      <c r="D5" s="5" t="s">
        <v>15</v>
      </c>
      <c r="E5" s="5"/>
      <c r="F5"/>
      <c r="G5"/>
    </row>
    <row r="6" spans="1:7" ht="12.75">
      <c r="A6" s="16"/>
      <c r="B6" s="16"/>
      <c r="C6" s="17"/>
      <c r="D6" s="17"/>
      <c r="E6" s="26"/>
      <c r="F6"/>
      <c r="G6"/>
    </row>
    <row r="7" spans="1:7" ht="12.75">
      <c r="A7" t="s">
        <v>1</v>
      </c>
      <c r="B7" s="25">
        <v>500000</v>
      </c>
      <c r="C7" s="25">
        <v>565000</v>
      </c>
      <c r="D7" s="27">
        <f>+C7-B7</f>
        <v>65000</v>
      </c>
      <c r="E7" s="28" t="s">
        <v>16</v>
      </c>
      <c r="F7"/>
      <c r="G7"/>
    </row>
    <row r="8" spans="1:7" ht="12.75">
      <c r="A8" t="s">
        <v>2</v>
      </c>
      <c r="B8" s="13"/>
      <c r="C8" s="23"/>
      <c r="D8" s="29"/>
      <c r="E8" s="28"/>
      <c r="F8"/>
      <c r="G8"/>
    </row>
    <row r="9" spans="1:7" ht="12.75">
      <c r="A9" t="s">
        <v>3</v>
      </c>
      <c r="B9" s="19">
        <v>4058750</v>
      </c>
      <c r="C9" s="3">
        <v>4566388</v>
      </c>
      <c r="D9" s="30">
        <f>C9-B9</f>
        <v>507638</v>
      </c>
      <c r="E9" s="28" t="s">
        <v>16</v>
      </c>
      <c r="F9"/>
      <c r="G9"/>
    </row>
    <row r="10" spans="2:7" ht="12.75">
      <c r="B10" s="19"/>
      <c r="D10" s="21"/>
      <c r="E10" s="28"/>
      <c r="F10"/>
      <c r="G10"/>
    </row>
    <row r="11" spans="1:7" ht="12.75">
      <c r="A11" t="s">
        <v>23</v>
      </c>
      <c r="B11" s="19">
        <v>100000</v>
      </c>
      <c r="C11" s="3">
        <v>115890</v>
      </c>
      <c r="D11" s="30">
        <f>C11-B11</f>
        <v>15890</v>
      </c>
      <c r="E11" s="9" t="s">
        <v>17</v>
      </c>
      <c r="F11"/>
      <c r="G11"/>
    </row>
    <row r="12" spans="1:7" ht="12.75">
      <c r="A12" t="s">
        <v>12</v>
      </c>
      <c r="B12" s="19">
        <v>2774000</v>
      </c>
      <c r="C12" s="3">
        <v>3354260</v>
      </c>
      <c r="D12" s="30">
        <f>C12-B12</f>
        <v>580260</v>
      </c>
      <c r="E12" s="9" t="s">
        <v>17</v>
      </c>
      <c r="F12"/>
      <c r="G12"/>
    </row>
    <row r="13" spans="1:7" ht="12.75">
      <c r="A13" t="s">
        <v>13</v>
      </c>
      <c r="B13" s="19">
        <v>70000</v>
      </c>
      <c r="C13" s="3">
        <v>81078</v>
      </c>
      <c r="D13" s="30">
        <f>C13-B13</f>
        <v>11078</v>
      </c>
      <c r="E13" s="9" t="s">
        <v>17</v>
      </c>
      <c r="F13"/>
      <c r="G13"/>
    </row>
    <row r="14" spans="1:7" ht="12.75">
      <c r="A14" t="s">
        <v>4</v>
      </c>
      <c r="B14" s="19">
        <v>405875</v>
      </c>
      <c r="C14" s="3">
        <v>412699</v>
      </c>
      <c r="D14" s="30">
        <f>C14-B14</f>
        <v>6824</v>
      </c>
      <c r="E14" s="9" t="s">
        <v>17</v>
      </c>
      <c r="F14"/>
      <c r="G14"/>
    </row>
    <row r="15" spans="1:7" ht="12.75">
      <c r="A15" t="s">
        <v>9</v>
      </c>
      <c r="B15" s="19">
        <f>SUM(B11:B14)</f>
        <v>3349875</v>
      </c>
      <c r="C15" s="19">
        <f>SUM(C11:C14)</f>
        <v>3963927</v>
      </c>
      <c r="D15" s="30">
        <f>C15-B15</f>
        <v>614052</v>
      </c>
      <c r="E15" s="9" t="s">
        <v>17</v>
      </c>
      <c r="F15"/>
      <c r="G15"/>
    </row>
    <row r="16" spans="2:7" ht="12.75">
      <c r="B16" s="19"/>
      <c r="C16" s="31"/>
      <c r="D16" s="32"/>
      <c r="E16" s="33"/>
      <c r="F16"/>
      <c r="G16"/>
    </row>
    <row r="17" spans="1:7" ht="12.75">
      <c r="A17" t="s">
        <v>5</v>
      </c>
      <c r="B17" s="19">
        <f>+B9-B15</f>
        <v>708875</v>
      </c>
      <c r="C17" s="3">
        <f>+C9-C15</f>
        <v>602461</v>
      </c>
      <c r="D17" s="30">
        <f>C17-B17</f>
        <v>-106414</v>
      </c>
      <c r="E17" s="9" t="s">
        <v>17</v>
      </c>
      <c r="F17"/>
      <c r="G17"/>
    </row>
    <row r="18" spans="1:7" ht="12.75">
      <c r="A18" t="s">
        <v>6</v>
      </c>
      <c r="B18" s="24">
        <f>+B17/B9</f>
        <v>0.17465352633199877</v>
      </c>
      <c r="C18" s="14">
        <f>+C17/C9</f>
        <v>0.13193381727527315</v>
      </c>
      <c r="D18" s="21"/>
      <c r="E18" s="28"/>
      <c r="F18"/>
      <c r="G18"/>
    </row>
    <row r="19" spans="1:7" ht="12.75">
      <c r="A19" t="s">
        <v>7</v>
      </c>
      <c r="B19" s="19"/>
      <c r="C19" s="3"/>
      <c r="D19" s="21"/>
      <c r="E19" s="28"/>
      <c r="F19"/>
      <c r="G19"/>
    </row>
    <row r="20" spans="1:7" ht="12.75">
      <c r="A20" t="s">
        <v>25</v>
      </c>
      <c r="B20" s="19">
        <v>55000</v>
      </c>
      <c r="C20" s="19">
        <v>35400</v>
      </c>
      <c r="D20" s="30">
        <f>C20-B20</f>
        <v>-19600</v>
      </c>
      <c r="E20" s="28" t="s">
        <v>16</v>
      </c>
      <c r="F20"/>
      <c r="G20"/>
    </row>
    <row r="21" spans="1:7" ht="12.75">
      <c r="A21" t="s">
        <v>26</v>
      </c>
      <c r="B21" s="19">
        <v>67000</v>
      </c>
      <c r="C21" s="19">
        <v>71000</v>
      </c>
      <c r="D21" s="30">
        <f>C21-B21</f>
        <v>4000</v>
      </c>
      <c r="E21" s="28" t="s">
        <v>17</v>
      </c>
      <c r="F21"/>
      <c r="G21"/>
    </row>
    <row r="22" spans="1:7" ht="12.75">
      <c r="A22" t="s">
        <v>27</v>
      </c>
      <c r="B22" s="19">
        <v>225000</v>
      </c>
      <c r="C22" s="19">
        <v>225000</v>
      </c>
      <c r="D22" s="30">
        <f>C22-B22</f>
        <v>0</v>
      </c>
      <c r="E22" s="28" t="s">
        <v>34</v>
      </c>
      <c r="F22"/>
      <c r="G22"/>
    </row>
    <row r="23" spans="1:7" ht="12.75">
      <c r="A23" t="s">
        <v>24</v>
      </c>
      <c r="B23" s="19">
        <f>SUM(B20:B22)</f>
        <v>347000</v>
      </c>
      <c r="C23" s="19">
        <f>SUM(C20:C22)</f>
        <v>331400</v>
      </c>
      <c r="D23" s="30">
        <f>C23-B23</f>
        <v>-15600</v>
      </c>
      <c r="E23" s="28" t="s">
        <v>16</v>
      </c>
      <c r="F23"/>
      <c r="G23"/>
    </row>
    <row r="24" spans="2:7" ht="12.75">
      <c r="B24" s="19"/>
      <c r="C24" s="19"/>
      <c r="D24" s="30"/>
      <c r="E24" s="28"/>
      <c r="F24"/>
      <c r="G24"/>
    </row>
    <row r="25" spans="1:7" ht="12.75">
      <c r="A25" t="s">
        <v>28</v>
      </c>
      <c r="B25" s="19">
        <v>15000</v>
      </c>
      <c r="C25" s="19">
        <v>15000</v>
      </c>
      <c r="D25" s="30">
        <f>C25-B25</f>
        <v>0</v>
      </c>
      <c r="E25" s="28" t="s">
        <v>34</v>
      </c>
      <c r="F25"/>
      <c r="G25"/>
    </row>
    <row r="26" spans="1:7" ht="12.75">
      <c r="A26" t="s">
        <v>29</v>
      </c>
      <c r="B26" s="19">
        <v>175000</v>
      </c>
      <c r="C26" s="19">
        <v>185000</v>
      </c>
      <c r="D26" s="30">
        <f>C26-B26</f>
        <v>10000</v>
      </c>
      <c r="E26" s="28" t="s">
        <v>17</v>
      </c>
      <c r="F26"/>
      <c r="G26"/>
    </row>
    <row r="27" spans="1:7" ht="12.75">
      <c r="A27" t="s">
        <v>30</v>
      </c>
      <c r="B27" s="19">
        <v>15500</v>
      </c>
      <c r="C27" s="19">
        <v>21000</v>
      </c>
      <c r="D27" s="30">
        <f>C27-B27</f>
        <v>5500</v>
      </c>
      <c r="E27" s="28" t="s">
        <v>17</v>
      </c>
      <c r="F27"/>
      <c r="G27"/>
    </row>
    <row r="28" spans="1:7" ht="12.75">
      <c r="A28" t="s">
        <v>31</v>
      </c>
      <c r="B28" s="19">
        <v>54000</v>
      </c>
      <c r="C28" s="19">
        <v>43500</v>
      </c>
      <c r="D28" s="30">
        <f>C28-B28</f>
        <v>-10500</v>
      </c>
      <c r="E28" s="28" t="s">
        <v>16</v>
      </c>
      <c r="F28"/>
      <c r="G28"/>
    </row>
    <row r="29" spans="1:7" ht="12.75">
      <c r="A29" t="s">
        <v>32</v>
      </c>
      <c r="B29" s="19">
        <f>SUM(B25:B28)</f>
        <v>259500</v>
      </c>
      <c r="C29" s="19">
        <f>SUM(C25:C28)</f>
        <v>264500</v>
      </c>
      <c r="D29" s="30">
        <f>C29-B29</f>
        <v>5000</v>
      </c>
      <c r="E29" s="28" t="s">
        <v>17</v>
      </c>
      <c r="F29"/>
      <c r="G29"/>
    </row>
    <row r="30" spans="2:7" ht="12.75">
      <c r="B30" s="19"/>
      <c r="C30" s="3"/>
      <c r="D30" s="21"/>
      <c r="E30" s="28"/>
      <c r="F30"/>
      <c r="G30"/>
    </row>
    <row r="31" spans="1:7" ht="12.75">
      <c r="A31" t="s">
        <v>8</v>
      </c>
      <c r="B31" s="19">
        <f>+B17-B23-B29</f>
        <v>102375</v>
      </c>
      <c r="C31" s="3">
        <f>+C17-C23-C29</f>
        <v>6561</v>
      </c>
      <c r="D31" s="30">
        <f>C31-B31</f>
        <v>-95814</v>
      </c>
      <c r="E31" s="28" t="s">
        <v>17</v>
      </c>
      <c r="F31"/>
      <c r="G31"/>
    </row>
    <row r="32" spans="2:7" ht="12.75">
      <c r="B32" s="13"/>
      <c r="D32" s="21"/>
      <c r="E32" s="28"/>
      <c r="F32"/>
      <c r="G32"/>
    </row>
    <row r="33" spans="1:7" ht="12.75">
      <c r="A33" s="7" t="s">
        <v>11</v>
      </c>
      <c r="B33" s="13"/>
      <c r="D33" s="21"/>
      <c r="E33" s="28"/>
      <c r="F33"/>
      <c r="G33"/>
    </row>
    <row r="34" spans="1:7" ht="12.75">
      <c r="A34" s="7"/>
      <c r="B34" s="13"/>
      <c r="D34" s="21"/>
      <c r="E34" s="28"/>
      <c r="F34"/>
      <c r="G34"/>
    </row>
    <row r="35" spans="1:7" ht="12.75">
      <c r="A35" t="s">
        <v>10</v>
      </c>
      <c r="B35" s="25">
        <v>200000</v>
      </c>
      <c r="C35" s="8">
        <v>231650</v>
      </c>
      <c r="D35" s="27">
        <f>C35-B35</f>
        <v>31650</v>
      </c>
      <c r="E35" s="15" t="s">
        <v>17</v>
      </c>
      <c r="F35"/>
      <c r="G35"/>
    </row>
    <row r="36" spans="1:7" ht="12.75">
      <c r="A36" t="s">
        <v>33</v>
      </c>
      <c r="B36" s="34">
        <v>50000</v>
      </c>
      <c r="C36" s="34">
        <v>53675</v>
      </c>
      <c r="D36" s="27">
        <f>C36-B36</f>
        <v>3675</v>
      </c>
      <c r="E36" s="28" t="s">
        <v>17</v>
      </c>
      <c r="F36"/>
      <c r="G36"/>
    </row>
    <row r="37" spans="1:7" ht="12.75">
      <c r="A37" t="s">
        <v>35</v>
      </c>
      <c r="B37" s="19">
        <f>+B13</f>
        <v>70000</v>
      </c>
      <c r="C37" s="19">
        <v>72140</v>
      </c>
      <c r="D37" s="30">
        <f>C37-B37</f>
        <v>2140</v>
      </c>
      <c r="E37" s="28" t="s">
        <v>17</v>
      </c>
      <c r="F37"/>
      <c r="G37"/>
    </row>
    <row r="38" spans="2:7" ht="12.75">
      <c r="B38" s="22"/>
      <c r="C38" s="18"/>
      <c r="D38" s="20"/>
      <c r="E38" s="28"/>
      <c r="F38"/>
      <c r="G38"/>
    </row>
    <row r="39" spans="2:7" ht="12.75">
      <c r="B39" s="22"/>
      <c r="D39" s="21"/>
      <c r="E39" s="28"/>
      <c r="F39"/>
      <c r="G39"/>
    </row>
    <row r="40" spans="2:7" ht="12.75">
      <c r="B40" s="22"/>
      <c r="D40" s="21"/>
      <c r="E40" s="28"/>
      <c r="F40"/>
      <c r="G40"/>
    </row>
    <row r="41" spans="2:7" ht="12.75">
      <c r="B41" s="13"/>
      <c r="C41" s="23"/>
      <c r="F41"/>
      <c r="G41"/>
    </row>
    <row r="42" spans="6:7" ht="12.75">
      <c r="F42"/>
      <c r="G42"/>
    </row>
    <row r="43" spans="1:7" ht="12.75">
      <c r="A43" s="13"/>
      <c r="B43" s="34"/>
      <c r="C43" s="34"/>
      <c r="F43"/>
      <c r="G43"/>
    </row>
    <row r="46" spans="3:7" ht="12.75">
      <c r="C46" s="10"/>
      <c r="E46" s="12"/>
      <c r="F46"/>
      <c r="G46"/>
    </row>
    <row r="47" spans="6:7" ht="12.75">
      <c r="F47"/>
      <c r="G47"/>
    </row>
    <row r="48" spans="6:7" ht="12.75">
      <c r="F48"/>
      <c r="G48"/>
    </row>
    <row r="49" spans="3:7" ht="12.75">
      <c r="C49" s="11"/>
      <c r="E49" s="11"/>
      <c r="F49"/>
      <c r="G49"/>
    </row>
    <row r="51" spans="1:7" ht="12.75">
      <c r="A51" s="7"/>
      <c r="F51"/>
      <c r="G51"/>
    </row>
    <row r="53" spans="3:7" ht="12.75">
      <c r="C53" s="11"/>
      <c r="E53" s="11"/>
      <c r="F53"/>
      <c r="G53"/>
    </row>
    <row r="59" spans="3:7" ht="12.75">
      <c r="C59" s="10"/>
      <c r="D59" s="10"/>
      <c r="E59" s="12"/>
      <c r="F59"/>
      <c r="G59"/>
    </row>
    <row r="60" spans="6:7" ht="12.75">
      <c r="F60"/>
      <c r="G60"/>
    </row>
  </sheetData>
  <printOptions/>
  <pageMargins left="0.75" right="0.75" top="1" bottom="1" header="0.5" footer="0.5"/>
  <pageSetup fitToHeight="1" fitToWidth="1" horizontalDpi="300" verticalDpi="300" orientation="landscape" scale="96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Westport Budget Spreadsheet</dc:title>
  <dc:subject/>
  <dc:creator>Stephen G. Morrissette</dc:creator>
  <cp:keywords/>
  <dc:description/>
  <cp:lastModifiedBy>USF</cp:lastModifiedBy>
  <cp:lastPrinted>2001-10-18T14:45:23Z</cp:lastPrinted>
  <dcterms:created xsi:type="dcterms:W3CDTF">2000-09-05T04:44:03Z</dcterms:created>
  <dcterms:modified xsi:type="dcterms:W3CDTF">2001-10-18T14:51:41Z</dcterms:modified>
  <cp:category/>
  <cp:version/>
  <cp:contentType/>
  <cp:contentStatus/>
</cp:coreProperties>
</file>