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85" windowHeight="6195" activeTab="1"/>
  </bookViews>
  <sheets>
    <sheet name="Sheet1" sheetId="1" r:id="rId1"/>
    <sheet name="VarianceAnalysis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USF</author>
  </authors>
  <commentList>
    <comment ref="E17" authorId="0">
      <text>
        <r>
          <rPr>
            <b/>
            <sz val="8"/>
            <rFont val="Tahoma"/>
            <family val="0"/>
          </rPr>
          <t>USF:</t>
        </r>
        <r>
          <rPr>
            <sz val="8"/>
            <rFont val="Tahoma"/>
            <family val="0"/>
          </rPr>
          <t xml:space="preserve">
The idea of "quantity" doesn't really apply to commissions.  The intuition is that we pay 1 commission per unit sold.
</t>
        </r>
      </text>
    </comment>
    <comment ref="K17" authorId="0">
      <text>
        <r>
          <rPr>
            <b/>
            <sz val="8"/>
            <rFont val="Tahoma"/>
            <family val="0"/>
          </rPr>
          <t>USF:</t>
        </r>
        <r>
          <rPr>
            <sz val="8"/>
            <rFont val="Tahoma"/>
            <family val="0"/>
          </rPr>
          <t xml:space="preserve">
The idea of "quantity" doesn't really apply to commissions.  The intuition is that we pay 1 commission per unit sold.
</t>
        </r>
      </text>
    </comment>
  </commentList>
</comments>
</file>

<file path=xl/sharedStrings.xml><?xml version="1.0" encoding="utf-8"?>
<sst xmlns="http://schemas.openxmlformats.org/spreadsheetml/2006/main" count="104" uniqueCount="79">
  <si>
    <t>Actual</t>
  </si>
  <si>
    <t>Total Variance</t>
  </si>
  <si>
    <t>Spending</t>
  </si>
  <si>
    <t>Usage</t>
  </si>
  <si>
    <t>n/a</t>
  </si>
  <si>
    <t>Fav/ Unfav</t>
  </si>
  <si>
    <t>Std Price</t>
  </si>
  <si>
    <t>Std Qty</t>
  </si>
  <si>
    <t>Direct Labor Hours</t>
  </si>
  <si>
    <t>Std Cost per Unit</t>
  </si>
  <si>
    <t>SP</t>
  </si>
  <si>
    <t>SQ</t>
  </si>
  <si>
    <t>SP*SQ</t>
  </si>
  <si>
    <t>ACT</t>
  </si>
  <si>
    <t>Formula/Abbreviation</t>
  </si>
  <si>
    <t>Actual Cost Per Unit</t>
  </si>
  <si>
    <t>Actual Price</t>
  </si>
  <si>
    <t>Actual Quantity</t>
  </si>
  <si>
    <t>AQ = QTY USED /  ACT UNITS</t>
  </si>
  <si>
    <t>AC=AP*AQ</t>
  </si>
  <si>
    <t>(AP-SP) * AQ</t>
  </si>
  <si>
    <t>Budget (Flex)</t>
  </si>
  <si>
    <t>Budget (Static)</t>
  </si>
  <si>
    <t>BS= SC*UNITS</t>
  </si>
  <si>
    <t>ACT-BS</t>
  </si>
  <si>
    <t>Sales Volume Var</t>
  </si>
  <si>
    <t>Other Variances</t>
  </si>
  <si>
    <t>BF-BS</t>
  </si>
  <si>
    <t>ACT-BF</t>
  </si>
  <si>
    <t>Total Other</t>
  </si>
  <si>
    <t xml:space="preserve">BF = SC*ACT VOL     </t>
  </si>
  <si>
    <t>Note: cells in gray are constants, all others are formulas.</t>
  </si>
  <si>
    <t>AP=        ACT EXP / ACT QTY</t>
  </si>
  <si>
    <t>2001 Budget Variance Report (detailed, visible form)</t>
  </si>
  <si>
    <t>Price</t>
  </si>
  <si>
    <t>Sales (units)</t>
  </si>
  <si>
    <t>Revenue</t>
  </si>
  <si>
    <t>Factory Wages</t>
  </si>
  <si>
    <t>Selling Expense</t>
  </si>
  <si>
    <t xml:space="preserve">    Total Variable Exp</t>
  </si>
  <si>
    <t>Contribution Margin</t>
  </si>
  <si>
    <t xml:space="preserve">  CM %</t>
  </si>
  <si>
    <t>Net Profit</t>
  </si>
  <si>
    <t>Sales Price</t>
  </si>
  <si>
    <t>Budget</t>
  </si>
  <si>
    <t>Sales Volume Variance</t>
  </si>
  <si>
    <t>Sales Price, Usage &amp; Spending Variances</t>
  </si>
  <si>
    <t>Comments</t>
  </si>
  <si>
    <t>(Apr-BS Pr) * AQ</t>
  </si>
  <si>
    <t>(AQ-BFQ) * SP</t>
  </si>
  <si>
    <t>ck</t>
  </si>
  <si>
    <t>Note: Var Mfg OH Allocated</t>
  </si>
  <si>
    <t xml:space="preserve">        Actual Var Mfg OH</t>
  </si>
  <si>
    <t xml:space="preserve">        Over/(Under) Allocated</t>
  </si>
  <si>
    <t>Actual &amp; Total Variance</t>
  </si>
  <si>
    <t>Var Mfg Overhead Allocated</t>
  </si>
  <si>
    <t>Spacely Furniture</t>
  </si>
  <si>
    <t>Steel</t>
  </si>
  <si>
    <t>Plant Supervisor</t>
  </si>
  <si>
    <t>Factory Rent</t>
  </si>
  <si>
    <t>Machinery Depreciation</t>
  </si>
  <si>
    <t xml:space="preserve">  Total Fixed Mfg Overhead</t>
  </si>
  <si>
    <t>Office Rent</t>
  </si>
  <si>
    <t>Officer Salaries</t>
  </si>
  <si>
    <t>Purchased Services</t>
  </si>
  <si>
    <t xml:space="preserve">   Total G&amp;A</t>
  </si>
  <si>
    <t>Other Expenses</t>
  </si>
  <si>
    <t>File: SGMU M:\MSMFin642\Spacely-Variance-Blank.XLS</t>
  </si>
  <si>
    <t>Template 10/10/05</t>
  </si>
  <si>
    <t>The Assignment:</t>
  </si>
  <si>
    <t>You have been provided the following: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</si>
  <si>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Actuals vs Budget report for Year Ending 12/31/2001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</si>
  <si>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Budget for 2001 (watch the decimal places – there are some 4 and 5 digit decimals)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</si>
  <si>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Variance Analysis template</t>
    </r>
  </si>
  <si>
    <t>You should: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</si>
  <si>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Prepare and submit a completed variance analysis spreadsheet (recall you need only enter the gray shaded cells, the rest of the cells are formulas).  After doing the research (step 2), be sure to enter a comment/explanation for all variances.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</si>
  <si>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Research why these variances occurred by emailing your questions to the plant manager. Make your questions as specific and informed as possible; “bad questions get bad answers.” The cut-off for emails to the plant manager is Sunday at 6:00 pm; any emails after that cut-off might not get answered in time.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</si>
  <si>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Prepare and submit a one page memo to the boss explaining the variances (using terms the boss can understand!)  </t>
    </r>
  </si>
  <si>
    <t>Note for obsessive-compulsives: Mr. Spacely refuses to read memos longer than one page.  He can’t read type smaller the 12 pt, but single spacing is okay.  He places a high value on concise, content-laden insights rather than extraneous verbiage.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</si>
</sst>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_);[Red]\(&quot;$&quot;#,##0.0\)"/>
    <numFmt numFmtId="167" formatCode="&quot;$&quot;#,##0.00"/>
    <numFmt numFmtId="168" formatCode="&quot;$&quot;#,##0.000_);[Red]\(&quot;$&quot;#,##0.000\)"/>
    <numFmt numFmtId="169" formatCode="&quot;$&quot;#,##0.0000_);[Red]\(&quot;$&quot;#,##0.0000\)"/>
    <numFmt numFmtId="170" formatCode="&quot;$&quot;#,##0.00000_);[Red]\(&quot;$&quot;#,##0.00000\)"/>
    <numFmt numFmtId="171" formatCode="&quot;$&quot;#,##0.000000_);[Red]\(&quot;$&quot;#,##0.000000\)"/>
    <numFmt numFmtId="172" formatCode="&quot;$&quot;#,##0.0000000_);[Red]\(&quot;$&quot;#,##0.0000000\)"/>
    <numFmt numFmtId="173" formatCode="#,##0.0_);[Red]\(#,##0.0\)"/>
    <numFmt numFmtId="174" formatCode="0.00000"/>
    <numFmt numFmtId="175" formatCode="0.0000"/>
    <numFmt numFmtId="176" formatCode="0.000"/>
    <numFmt numFmtId="177" formatCode="#,##0.000_);[Red]\(#,##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ashed"/>
      <right style="medium"/>
      <top style="thin"/>
      <bottom style="double"/>
    </border>
    <border>
      <left style="medium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Continuous" vertical="center"/>
      <protection locked="0"/>
    </xf>
    <xf numFmtId="0" fontId="0" fillId="2" borderId="3" xfId="0" applyFill="1" applyBorder="1" applyAlignment="1" applyProtection="1">
      <alignment horizontal="centerContinuous" vertical="center"/>
      <protection locked="0"/>
    </xf>
    <xf numFmtId="0" fontId="1" fillId="3" borderId="2" xfId="0" applyFont="1" applyFill="1" applyBorder="1" applyAlignment="1" applyProtection="1">
      <alignment horizontal="centerContinuous" vertical="center"/>
      <protection locked="0"/>
    </xf>
    <xf numFmtId="0" fontId="0" fillId="3" borderId="3" xfId="0" applyFill="1" applyBorder="1" applyAlignment="1" applyProtection="1">
      <alignment horizontal="centerContinuous" vertical="center"/>
      <protection locked="0"/>
    </xf>
    <xf numFmtId="0" fontId="1" fillId="4" borderId="2" xfId="0" applyFont="1" applyFill="1" applyBorder="1" applyAlignment="1" applyProtection="1">
      <alignment horizontal="centerContinuous" vertical="center"/>
      <protection locked="0"/>
    </xf>
    <xf numFmtId="0" fontId="0" fillId="4" borderId="3" xfId="0" applyFill="1" applyBorder="1" applyAlignment="1" applyProtection="1">
      <alignment horizontal="centerContinuous" vertical="center"/>
      <protection locked="0"/>
    </xf>
    <xf numFmtId="0" fontId="1" fillId="5" borderId="2" xfId="0" applyFont="1" applyFill="1" applyBorder="1" applyAlignment="1" applyProtection="1">
      <alignment horizontal="centerContinuous" vertical="center"/>
      <protection locked="0"/>
    </xf>
    <xf numFmtId="0" fontId="0" fillId="5" borderId="3" xfId="0" applyFill="1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 applyProtection="1">
      <alignment horizontal="right" vertical="center" wrapText="1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0" fontId="1" fillId="3" borderId="6" xfId="0" applyFont="1" applyFill="1" applyBorder="1" applyAlignment="1" applyProtection="1">
      <alignment horizontal="right" vertical="center" wrapText="1"/>
      <protection locked="0"/>
    </xf>
    <xf numFmtId="0" fontId="1" fillId="6" borderId="7" xfId="0" applyFont="1" applyFill="1" applyBorder="1" applyAlignment="1" applyProtection="1">
      <alignment horizontal="right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right" vertical="center" wrapText="1"/>
      <protection locked="0"/>
    </xf>
    <xf numFmtId="0" fontId="1" fillId="3" borderId="7" xfId="0" applyFont="1" applyFill="1" applyBorder="1" applyAlignment="1" applyProtection="1">
      <alignment horizontal="right" vertical="center" wrapText="1"/>
      <protection locked="0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0" fontId="1" fillId="4" borderId="6" xfId="0" applyFont="1" applyFill="1" applyBorder="1" applyAlignment="1" applyProtection="1">
      <alignment horizontal="right" vertical="center" wrapText="1"/>
      <protection locked="0"/>
    </xf>
    <xf numFmtId="167" fontId="1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right" vertical="center" wrapText="1"/>
      <protection locked="0"/>
    </xf>
    <xf numFmtId="2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right" vertical="center" wrapText="1"/>
      <protection locked="0"/>
    </xf>
    <xf numFmtId="0" fontId="1" fillId="5" borderId="11" xfId="0" applyFont="1" applyFill="1" applyBorder="1" applyAlignment="1" applyProtection="1">
      <alignment horizontal="right" vertical="center" wrapText="1"/>
      <protection locked="0"/>
    </xf>
    <xf numFmtId="0" fontId="1" fillId="5" borderId="7" xfId="0" applyFont="1" applyFill="1" applyBorder="1" applyAlignment="1" applyProtection="1">
      <alignment horizontal="right" vertical="center" wrapText="1"/>
      <protection locked="0"/>
    </xf>
    <xf numFmtId="0" fontId="1" fillId="5" borderId="8" xfId="0" applyFont="1" applyFill="1" applyBorder="1" applyAlignment="1" applyProtection="1">
      <alignment horizontal="right" vertical="center" wrapText="1"/>
      <protection locked="0"/>
    </xf>
    <xf numFmtId="0" fontId="1" fillId="5" borderId="12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 applyProtection="1">
      <alignment horizontal="right" vertical="center" wrapText="1"/>
      <protection locked="0"/>
    </xf>
    <xf numFmtId="167" fontId="0" fillId="0" borderId="16" xfId="0" applyNumberFormat="1" applyFont="1" applyBorder="1" applyAlignment="1" applyProtection="1">
      <alignment horizontal="right" vertical="center" wrapText="1"/>
      <protection locked="0"/>
    </xf>
    <xf numFmtId="2" fontId="0" fillId="0" borderId="16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8" fontId="0" fillId="7" borderId="15" xfId="15" applyNumberFormat="1" applyFill="1" applyBorder="1" applyAlignment="1" applyProtection="1">
      <alignment/>
      <protection locked="0"/>
    </xf>
    <xf numFmtId="38" fontId="0" fillId="0" borderId="16" xfId="15" applyNumberFormat="1" applyBorder="1" applyAlignment="1" applyProtection="1">
      <alignment/>
      <protection locked="0"/>
    </xf>
    <xf numFmtId="38" fontId="0" fillId="0" borderId="17" xfId="15" applyNumberFormat="1" applyBorder="1" applyAlignment="1" applyProtection="1">
      <alignment/>
      <protection locked="0"/>
    </xf>
    <xf numFmtId="38" fontId="0" fillId="0" borderId="17" xfId="15" applyNumberFormat="1" applyFont="1" applyBorder="1" applyAlignment="1" applyProtection="1">
      <alignment horizontal="center"/>
      <protection locked="0"/>
    </xf>
    <xf numFmtId="38" fontId="0" fillId="0" borderId="18" xfId="15" applyNumberFormat="1" applyBorder="1" applyAlignment="1" applyProtection="1">
      <alignment/>
      <protection locked="0"/>
    </xf>
    <xf numFmtId="38" fontId="0" fillId="0" borderId="15" xfId="15" applyNumberFormat="1" applyBorder="1" applyAlignment="1" applyProtection="1">
      <alignment horizontal="right"/>
      <protection locked="0"/>
    </xf>
    <xf numFmtId="38" fontId="0" fillId="0" borderId="16" xfId="15" applyNumberFormat="1" applyBorder="1" applyAlignment="1" applyProtection="1">
      <alignment horizontal="right"/>
      <protection locked="0"/>
    </xf>
    <xf numFmtId="38" fontId="0" fillId="0" borderId="16" xfId="15" applyNumberFormat="1" applyFont="1" applyBorder="1" applyAlignment="1" applyProtection="1">
      <alignment horizontal="center"/>
      <protection locked="0"/>
    </xf>
    <xf numFmtId="38" fontId="0" fillId="0" borderId="16" xfId="15" applyNumberFormat="1" applyFont="1" applyBorder="1" applyAlignment="1" applyProtection="1">
      <alignment horizontal="right"/>
      <protection locked="0"/>
    </xf>
    <xf numFmtId="38" fontId="0" fillId="0" borderId="17" xfId="15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38" fontId="0" fillId="0" borderId="15" xfId="15" applyNumberFormat="1" applyBorder="1" applyAlignment="1" applyProtection="1">
      <alignment/>
      <protection locked="0"/>
    </xf>
    <xf numFmtId="169" fontId="0" fillId="7" borderId="16" xfId="15" applyNumberFormat="1" applyFill="1" applyBorder="1" applyAlignment="1" applyProtection="1">
      <alignment/>
      <protection locked="0"/>
    </xf>
    <xf numFmtId="8" fontId="0" fillId="0" borderId="15" xfId="0" applyNumberFormat="1" applyBorder="1" applyAlignment="1" applyProtection="1">
      <alignment/>
      <protection locked="0"/>
    </xf>
    <xf numFmtId="8" fontId="0" fillId="0" borderId="16" xfId="0" applyNumberFormat="1" applyBorder="1" applyAlignment="1" applyProtection="1">
      <alignment/>
      <protection locked="0"/>
    </xf>
    <xf numFmtId="8" fontId="0" fillId="0" borderId="15" xfId="15" applyNumberFormat="1" applyBorder="1" applyAlignment="1" applyProtection="1">
      <alignment horizontal="right"/>
      <protection locked="0"/>
    </xf>
    <xf numFmtId="8" fontId="0" fillId="0" borderId="16" xfId="0" applyNumberFormat="1" applyBorder="1" applyAlignment="1" applyProtection="1">
      <alignment horizontal="right"/>
      <protection locked="0"/>
    </xf>
    <xf numFmtId="8" fontId="0" fillId="0" borderId="16" xfId="15" applyNumberFormat="1" applyBorder="1" applyAlignment="1" applyProtection="1">
      <alignment horizontal="right"/>
      <protection locked="0"/>
    </xf>
    <xf numFmtId="8" fontId="0" fillId="0" borderId="19" xfId="0" applyNumberFormat="1" applyBorder="1" applyAlignment="1" applyProtection="1">
      <alignment horizontal="right"/>
      <protection locked="0"/>
    </xf>
    <xf numFmtId="6" fontId="0" fillId="0" borderId="15" xfId="15" applyNumberFormat="1" applyBorder="1" applyAlignment="1" applyProtection="1">
      <alignment/>
      <protection locked="0"/>
    </xf>
    <xf numFmtId="169" fontId="0" fillId="0" borderId="16" xfId="15" applyNumberFormat="1" applyBorder="1" applyAlignment="1" applyProtection="1">
      <alignment/>
      <protection locked="0"/>
    </xf>
    <xf numFmtId="6" fontId="0" fillId="7" borderId="15" xfId="15" applyNumberFormat="1" applyFill="1" applyBorder="1" applyAlignment="1" applyProtection="1">
      <alignment/>
      <protection locked="0"/>
    </xf>
    <xf numFmtId="6" fontId="0" fillId="0" borderId="16" xfId="0" applyNumberFormat="1" applyBorder="1" applyAlignment="1" applyProtection="1">
      <alignment/>
      <protection locked="0"/>
    </xf>
    <xf numFmtId="6" fontId="0" fillId="0" borderId="16" xfId="0" applyNumberFormat="1" applyBorder="1" applyAlignment="1" applyProtection="1">
      <alignment horizontal="right"/>
      <protection locked="0"/>
    </xf>
    <xf numFmtId="6" fontId="0" fillId="0" borderId="19" xfId="0" applyNumberFormat="1" applyBorder="1" applyAlignment="1" applyProtection="1">
      <alignment horizontal="right"/>
      <protection locked="0"/>
    </xf>
    <xf numFmtId="6" fontId="0" fillId="0" borderId="17" xfId="0" applyNumberFormat="1" applyBorder="1" applyAlignment="1" applyProtection="1">
      <alignment/>
      <protection locked="0"/>
    </xf>
    <xf numFmtId="6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 quotePrefix="1">
      <alignment/>
      <protection locked="0"/>
    </xf>
    <xf numFmtId="0" fontId="0" fillId="0" borderId="15" xfId="0" applyBorder="1" applyAlignment="1" applyProtection="1">
      <alignment/>
      <protection locked="0"/>
    </xf>
    <xf numFmtId="169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 locked="0"/>
    </xf>
    <xf numFmtId="6" fontId="0" fillId="0" borderId="15" xfId="0" applyNumberFormat="1" applyBorder="1" applyAlignment="1" applyProtection="1">
      <alignment/>
      <protection locked="0"/>
    </xf>
    <xf numFmtId="168" fontId="0" fillId="7" borderId="16" xfId="0" applyNumberFormat="1" applyFill="1" applyBorder="1" applyAlignment="1" applyProtection="1">
      <alignment/>
      <protection locked="0"/>
    </xf>
    <xf numFmtId="177" fontId="0" fillId="7" borderId="17" xfId="0" applyNumberFormat="1" applyFill="1" applyBorder="1" applyAlignment="1" applyProtection="1">
      <alignment/>
      <protection locked="0"/>
    </xf>
    <xf numFmtId="6" fontId="0" fillId="7" borderId="15" xfId="0" applyNumberFormat="1" applyFill="1" applyBorder="1" applyAlignment="1" applyProtection="1">
      <alignment/>
      <protection locked="0"/>
    </xf>
    <xf numFmtId="6" fontId="0" fillId="0" borderId="17" xfId="0" applyNumberFormat="1" applyBorder="1" applyAlignment="1" applyProtection="1">
      <alignment horizontal="center"/>
      <protection locked="0"/>
    </xf>
    <xf numFmtId="8" fontId="0" fillId="0" borderId="18" xfId="0" applyNumberFormat="1" applyBorder="1" applyAlignment="1" applyProtection="1">
      <alignment/>
      <protection locked="0"/>
    </xf>
    <xf numFmtId="168" fontId="0" fillId="0" borderId="16" xfId="0" applyNumberFormat="1" applyBorder="1" applyAlignment="1" applyProtection="1">
      <alignment/>
      <protection locked="0"/>
    </xf>
    <xf numFmtId="177" fontId="0" fillId="0" borderId="17" xfId="0" applyNumberFormat="1" applyBorder="1" applyAlignment="1" applyProtection="1">
      <alignment/>
      <protection locked="0"/>
    </xf>
    <xf numFmtId="6" fontId="0" fillId="0" borderId="15" xfId="0" applyNumberFormat="1" applyBorder="1" applyAlignment="1" applyProtection="1">
      <alignment horizontal="right"/>
      <protection locked="0"/>
    </xf>
    <xf numFmtId="6" fontId="0" fillId="0" borderId="16" xfId="0" applyNumberFormat="1" applyBorder="1" applyAlignment="1" applyProtection="1">
      <alignment horizontal="center"/>
      <protection locked="0"/>
    </xf>
    <xf numFmtId="6" fontId="0" fillId="0" borderId="19" xfId="0" applyNumberFormat="1" applyBorder="1" applyAlignment="1" applyProtection="1">
      <alignment/>
      <protection locked="0"/>
    </xf>
    <xf numFmtId="40" fontId="0" fillId="0" borderId="17" xfId="0" applyNumberFormat="1" applyBorder="1" applyAlignment="1" applyProtection="1">
      <alignment/>
      <protection locked="0"/>
    </xf>
    <xf numFmtId="6" fontId="0" fillId="0" borderId="18" xfId="0" applyNumberFormat="1" applyBorder="1" applyAlignment="1" applyProtection="1">
      <alignment/>
      <protection locked="0"/>
    </xf>
    <xf numFmtId="9" fontId="0" fillId="0" borderId="15" xfId="19" applyBorder="1" applyAlignment="1" applyProtection="1">
      <alignment/>
      <protection locked="0"/>
    </xf>
    <xf numFmtId="9" fontId="0" fillId="0" borderId="16" xfId="19" applyBorder="1" applyAlignment="1" applyProtection="1">
      <alignment/>
      <protection locked="0"/>
    </xf>
    <xf numFmtId="6" fontId="0" fillId="0" borderId="15" xfId="0" applyNumberFormat="1" applyFill="1" applyBorder="1" applyAlignment="1" applyProtection="1">
      <alignment/>
      <protection locked="0"/>
    </xf>
    <xf numFmtId="38" fontId="0" fillId="0" borderId="15" xfId="0" applyNumberFormat="1" applyFill="1" applyBorder="1" applyAlignment="1" applyProtection="1">
      <alignment/>
      <protection locked="0"/>
    </xf>
    <xf numFmtId="38" fontId="0" fillId="0" borderId="16" xfId="0" applyNumberFormat="1" applyBorder="1" applyAlignment="1" applyProtection="1">
      <alignment/>
      <protection locked="0"/>
    </xf>
    <xf numFmtId="38" fontId="0" fillId="7" borderId="15" xfId="0" applyNumberFormat="1" applyFill="1" applyBorder="1" applyAlignment="1" applyProtection="1">
      <alignment/>
      <protection locked="0"/>
    </xf>
    <xf numFmtId="38" fontId="0" fillId="0" borderId="18" xfId="0" applyNumberFormat="1" applyBorder="1" applyAlignment="1" applyProtection="1">
      <alignment/>
      <protection locked="0"/>
    </xf>
    <xf numFmtId="38" fontId="0" fillId="0" borderId="15" xfId="0" applyNumberFormat="1" applyBorder="1" applyAlignment="1" applyProtection="1">
      <alignment horizontal="right"/>
      <protection locked="0"/>
    </xf>
    <xf numFmtId="38" fontId="0" fillId="0" borderId="16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38" fontId="0" fillId="0" borderId="23" xfId="0" applyNumberFormat="1" applyFill="1" applyBorder="1" applyAlignment="1" applyProtection="1">
      <alignment/>
      <protection locked="0"/>
    </xf>
    <xf numFmtId="38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8" fontId="0" fillId="7" borderId="23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38" fontId="0" fillId="0" borderId="26" xfId="0" applyNumberFormat="1" applyBorder="1" applyAlignment="1" applyProtection="1">
      <alignment/>
      <protection locked="0"/>
    </xf>
    <xf numFmtId="38" fontId="0" fillId="0" borderId="23" xfId="0" applyNumberFormat="1" applyBorder="1" applyAlignment="1" applyProtection="1">
      <alignment horizontal="right"/>
      <protection locked="0"/>
    </xf>
    <xf numFmtId="38" fontId="0" fillId="0" borderId="24" xfId="0" applyNumberForma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38" fontId="0" fillId="0" borderId="17" xfId="15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8"/>
  <sheetViews>
    <sheetView workbookViewId="0" topLeftCell="N1">
      <selection activeCell="G25" sqref="G25"/>
    </sheetView>
  </sheetViews>
  <sheetFormatPr defaultColWidth="9.140625" defaultRowHeight="12.75"/>
  <sheetData>
    <row r="5" ht="15.75">
      <c r="A5" s="134" t="s">
        <v>69</v>
      </c>
    </row>
    <row r="6" ht="15.75">
      <c r="A6" s="135"/>
    </row>
    <row r="7" ht="15.75">
      <c r="A7" s="135" t="s">
        <v>70</v>
      </c>
    </row>
    <row r="8" ht="15.75">
      <c r="A8" s="136" t="s">
        <v>71</v>
      </c>
    </row>
    <row r="9" ht="15.75">
      <c r="A9" s="136" t="s">
        <v>72</v>
      </c>
    </row>
    <row r="10" ht="15.75">
      <c r="A10" s="136" t="s">
        <v>73</v>
      </c>
    </row>
    <row r="11" ht="15.75">
      <c r="A11" s="135"/>
    </row>
    <row r="12" ht="15.75">
      <c r="A12" s="135" t="s">
        <v>74</v>
      </c>
    </row>
    <row r="13" ht="15.75">
      <c r="A13" s="136" t="s">
        <v>75</v>
      </c>
    </row>
    <row r="14" ht="15.75">
      <c r="A14" s="136" t="s">
        <v>76</v>
      </c>
    </row>
    <row r="15" ht="15.75">
      <c r="A15" s="136" t="s">
        <v>77</v>
      </c>
    </row>
    <row r="16" ht="15.75">
      <c r="A16" s="135"/>
    </row>
    <row r="17" ht="15.75">
      <c r="A17" s="135"/>
    </row>
    <row r="18" ht="15.75">
      <c r="A18" s="135" t="s">
        <v>78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25.7109375" style="3" customWidth="1"/>
    <col min="2" max="7" width="10.7109375" style="3" customWidth="1"/>
    <col min="8" max="8" width="6.7109375" style="4" customWidth="1"/>
    <col min="9" max="13" width="10.7109375" style="4" customWidth="1"/>
    <col min="14" max="14" width="6.7109375" style="4" customWidth="1"/>
    <col min="15" max="15" width="10.7109375" style="4" customWidth="1"/>
    <col min="16" max="16" width="6.7109375" style="4" customWidth="1"/>
    <col min="17" max="19" width="10.7109375" style="3" customWidth="1"/>
    <col min="20" max="20" width="9.140625" style="3" customWidth="1"/>
    <col min="21" max="21" width="4.7109375" style="3" customWidth="1"/>
    <col min="22" max="22" width="36.7109375" style="3" customWidth="1"/>
    <col min="25" max="25" width="0" style="0" hidden="1" customWidth="1"/>
  </cols>
  <sheetData>
    <row r="1" spans="1:25" ht="20.25">
      <c r="A1" s="2" t="s">
        <v>56</v>
      </c>
      <c r="Y1" t="s">
        <v>68</v>
      </c>
    </row>
    <row r="2" ht="20.25">
      <c r="A2" s="2" t="s">
        <v>33</v>
      </c>
    </row>
    <row r="3" spans="1:5" ht="12.75">
      <c r="A3" s="3" t="s">
        <v>67</v>
      </c>
      <c r="E3" s="3" t="s">
        <v>31</v>
      </c>
    </row>
    <row r="4" ht="13.5" thickBot="1"/>
    <row r="5" spans="1:22" ht="14.25" thickBot="1" thickTop="1">
      <c r="A5" s="5"/>
      <c r="B5" s="6" t="s">
        <v>44</v>
      </c>
      <c r="C5" s="7"/>
      <c r="D5" s="7"/>
      <c r="E5" s="7"/>
      <c r="F5" s="8" t="s">
        <v>54</v>
      </c>
      <c r="G5" s="9"/>
      <c r="H5" s="9"/>
      <c r="I5" s="9"/>
      <c r="J5" s="9"/>
      <c r="K5" s="9"/>
      <c r="L5" s="10" t="s">
        <v>45</v>
      </c>
      <c r="M5" s="11"/>
      <c r="N5" s="11"/>
      <c r="O5" s="11"/>
      <c r="P5" s="11"/>
      <c r="Q5" s="12" t="s">
        <v>46</v>
      </c>
      <c r="R5" s="13"/>
      <c r="S5" s="13"/>
      <c r="T5" s="13"/>
      <c r="U5" s="13"/>
      <c r="V5" s="14"/>
    </row>
    <row r="6" spans="1:22" s="1" customFormat="1" ht="39" thickTop="1">
      <c r="A6" s="15"/>
      <c r="B6" s="16" t="s">
        <v>22</v>
      </c>
      <c r="C6" s="17" t="s">
        <v>9</v>
      </c>
      <c r="D6" s="17" t="s">
        <v>6</v>
      </c>
      <c r="E6" s="18" t="s">
        <v>7</v>
      </c>
      <c r="F6" s="19" t="s">
        <v>0</v>
      </c>
      <c r="G6" s="20" t="s">
        <v>1</v>
      </c>
      <c r="H6" s="21" t="s">
        <v>5</v>
      </c>
      <c r="I6" s="22" t="s">
        <v>15</v>
      </c>
      <c r="J6" s="23" t="s">
        <v>16</v>
      </c>
      <c r="K6" s="24" t="s">
        <v>17</v>
      </c>
      <c r="L6" s="25" t="s">
        <v>21</v>
      </c>
      <c r="M6" s="26" t="s">
        <v>25</v>
      </c>
      <c r="N6" s="27" t="s">
        <v>5</v>
      </c>
      <c r="O6" s="28" t="s">
        <v>26</v>
      </c>
      <c r="P6" s="29" t="s">
        <v>5</v>
      </c>
      <c r="Q6" s="30" t="s">
        <v>43</v>
      </c>
      <c r="R6" s="31" t="s">
        <v>3</v>
      </c>
      <c r="S6" s="32" t="s">
        <v>2</v>
      </c>
      <c r="T6" s="33" t="s">
        <v>29</v>
      </c>
      <c r="U6" s="34"/>
      <c r="V6" s="35" t="s">
        <v>47</v>
      </c>
    </row>
    <row r="7" spans="1:22" s="1" customFormat="1" ht="38.25">
      <c r="A7" s="36" t="s">
        <v>14</v>
      </c>
      <c r="B7" s="37" t="s">
        <v>23</v>
      </c>
      <c r="C7" s="38" t="s">
        <v>12</v>
      </c>
      <c r="D7" s="38" t="s">
        <v>10</v>
      </c>
      <c r="E7" s="39" t="s">
        <v>11</v>
      </c>
      <c r="F7" s="37" t="s">
        <v>13</v>
      </c>
      <c r="G7" s="38" t="s">
        <v>24</v>
      </c>
      <c r="H7" s="40"/>
      <c r="I7" s="41" t="s">
        <v>19</v>
      </c>
      <c r="J7" s="38" t="s">
        <v>32</v>
      </c>
      <c r="K7" s="39" t="s">
        <v>18</v>
      </c>
      <c r="L7" s="37" t="s">
        <v>30</v>
      </c>
      <c r="M7" s="42" t="s">
        <v>27</v>
      </c>
      <c r="N7" s="43"/>
      <c r="O7" s="38" t="s">
        <v>28</v>
      </c>
      <c r="P7" s="44"/>
      <c r="Q7" s="45" t="s">
        <v>48</v>
      </c>
      <c r="R7" s="38" t="s">
        <v>49</v>
      </c>
      <c r="S7" s="38" t="s">
        <v>20</v>
      </c>
      <c r="T7" s="46"/>
      <c r="U7" s="47" t="s">
        <v>50</v>
      </c>
      <c r="V7" s="48"/>
    </row>
    <row r="8" spans="1:22" ht="12.75">
      <c r="A8" s="49"/>
      <c r="B8" s="50"/>
      <c r="C8" s="51"/>
      <c r="D8" s="51"/>
      <c r="E8" s="52"/>
      <c r="F8" s="50"/>
      <c r="G8" s="51"/>
      <c r="H8" s="53"/>
      <c r="I8" s="54"/>
      <c r="J8" s="51"/>
      <c r="K8" s="52"/>
      <c r="L8" s="55"/>
      <c r="M8" s="56"/>
      <c r="N8" s="56"/>
      <c r="O8" s="56"/>
      <c r="P8" s="53"/>
      <c r="Q8" s="57"/>
      <c r="R8" s="58"/>
      <c r="S8" s="58"/>
      <c r="T8" s="59"/>
      <c r="U8" s="60"/>
      <c r="V8" s="61"/>
    </row>
    <row r="9" spans="1:22" ht="12.75">
      <c r="A9" s="49" t="s">
        <v>35</v>
      </c>
      <c r="B9" s="62"/>
      <c r="C9" s="63"/>
      <c r="D9" s="63"/>
      <c r="E9" s="133"/>
      <c r="F9" s="62"/>
      <c r="G9" s="63">
        <f>+F9-B9</f>
        <v>0</v>
      </c>
      <c r="H9" s="65"/>
      <c r="I9" s="66"/>
      <c r="J9" s="63"/>
      <c r="K9" s="64"/>
      <c r="L9" s="67">
        <f>+F9</f>
        <v>0</v>
      </c>
      <c r="M9" s="68">
        <f>+L9-B9</f>
        <v>0</v>
      </c>
      <c r="N9" s="69"/>
      <c r="O9" s="70" t="s">
        <v>4</v>
      </c>
      <c r="P9" s="71"/>
      <c r="Q9" s="72" t="s">
        <v>4</v>
      </c>
      <c r="R9" s="73" t="s">
        <v>4</v>
      </c>
      <c r="S9" s="73" t="s">
        <v>4</v>
      </c>
      <c r="T9" s="59"/>
      <c r="U9" s="60"/>
      <c r="V9" s="61"/>
    </row>
    <row r="10" spans="1:22" ht="12.75">
      <c r="A10" s="49" t="s">
        <v>34</v>
      </c>
      <c r="B10" s="74"/>
      <c r="C10" s="75"/>
      <c r="D10" s="63"/>
      <c r="E10" s="64"/>
      <c r="F10" s="76" t="e">
        <f>+F11/F9</f>
        <v>#DIV/0!</v>
      </c>
      <c r="G10" s="77" t="e">
        <f>+F10-C10</f>
        <v>#DIV/0!</v>
      </c>
      <c r="H10" s="65"/>
      <c r="I10" s="66"/>
      <c r="J10" s="63"/>
      <c r="K10" s="64"/>
      <c r="L10" s="78">
        <f>C10</f>
        <v>0</v>
      </c>
      <c r="M10" s="79" t="s">
        <v>4</v>
      </c>
      <c r="N10" s="69" t="s">
        <v>4</v>
      </c>
      <c r="O10" s="80" t="e">
        <f>F10-L10</f>
        <v>#DIV/0!</v>
      </c>
      <c r="P10" s="65"/>
      <c r="Q10" s="81" t="e">
        <f>(F10-C10)</f>
        <v>#DIV/0!</v>
      </c>
      <c r="R10" s="73" t="s">
        <v>4</v>
      </c>
      <c r="S10" s="73" t="s">
        <v>4</v>
      </c>
      <c r="T10" s="59"/>
      <c r="U10" s="60"/>
      <c r="V10" s="61"/>
    </row>
    <row r="11" spans="1:22" ht="12.75">
      <c r="A11" s="49" t="s">
        <v>36</v>
      </c>
      <c r="B11" s="82">
        <f>B9*C10</f>
        <v>0</v>
      </c>
      <c r="C11" s="83"/>
      <c r="D11" s="63"/>
      <c r="E11" s="64"/>
      <c r="F11" s="84"/>
      <c r="G11" s="85">
        <f>+F11-B11</f>
        <v>0</v>
      </c>
      <c r="H11" s="65"/>
      <c r="I11" s="66"/>
      <c r="J11" s="63"/>
      <c r="K11" s="64"/>
      <c r="L11" s="67">
        <f>L9*L10</f>
        <v>0</v>
      </c>
      <c r="M11" s="86">
        <f>+L11-B11</f>
        <v>0</v>
      </c>
      <c r="N11" s="69"/>
      <c r="O11" s="86">
        <f>+F11-L11</f>
        <v>0</v>
      </c>
      <c r="P11" s="65"/>
      <c r="Q11" s="87" t="e">
        <f>+Q10*F9</f>
        <v>#DIV/0!</v>
      </c>
      <c r="R11" s="73" t="s">
        <v>4</v>
      </c>
      <c r="S11" s="73" t="s">
        <v>4</v>
      </c>
      <c r="T11" s="88" t="e">
        <f>SUM(Q11:S11)</f>
        <v>#DIV/0!</v>
      </c>
      <c r="U11" s="89" t="e">
        <f>O11-T11</f>
        <v>#DIV/0!</v>
      </c>
      <c r="V11" s="90"/>
    </row>
    <row r="12" spans="1:22" ht="12.75">
      <c r="A12" s="49"/>
      <c r="B12" s="91"/>
      <c r="C12" s="92"/>
      <c r="D12" s="58"/>
      <c r="E12" s="59"/>
      <c r="F12" s="91"/>
      <c r="G12" s="58"/>
      <c r="H12" s="93"/>
      <c r="I12" s="94"/>
      <c r="J12" s="58"/>
      <c r="K12" s="59"/>
      <c r="L12" s="95"/>
      <c r="M12" s="73"/>
      <c r="N12" s="96"/>
      <c r="O12" s="73"/>
      <c r="P12" s="93"/>
      <c r="Q12" s="57"/>
      <c r="R12" s="58"/>
      <c r="S12" s="58"/>
      <c r="T12" s="59"/>
      <c r="U12" s="60"/>
      <c r="V12" s="61"/>
    </row>
    <row r="13" spans="1:22" ht="12.75">
      <c r="A13" s="49"/>
      <c r="B13" s="91"/>
      <c r="C13" s="92"/>
      <c r="D13" s="58"/>
      <c r="E13" s="59"/>
      <c r="F13" s="91"/>
      <c r="G13" s="58"/>
      <c r="H13" s="93"/>
      <c r="I13" s="94"/>
      <c r="J13" s="58"/>
      <c r="K13" s="59"/>
      <c r="L13" s="95"/>
      <c r="M13" s="73"/>
      <c r="N13" s="96"/>
      <c r="O13" s="73"/>
      <c r="P13" s="93"/>
      <c r="Q13" s="57"/>
      <c r="R13" s="58"/>
      <c r="S13" s="58"/>
      <c r="T13" s="59"/>
      <c r="U13" s="60"/>
      <c r="V13" s="61"/>
    </row>
    <row r="14" spans="1:22" ht="12.75">
      <c r="A14" s="49" t="s">
        <v>57</v>
      </c>
      <c r="B14" s="97">
        <f>+B$9*C14</f>
        <v>0</v>
      </c>
      <c r="C14" s="92">
        <f>D14*E14</f>
        <v>0</v>
      </c>
      <c r="D14" s="98"/>
      <c r="E14" s="99"/>
      <c r="F14" s="100"/>
      <c r="G14" s="85">
        <f>+F14-B14</f>
        <v>0</v>
      </c>
      <c r="H14" s="101"/>
      <c r="I14" s="102" t="e">
        <f>+J14*K14</f>
        <v>#DIV/0!</v>
      </c>
      <c r="J14" s="103" t="e">
        <f>+F14/F40</f>
        <v>#DIV/0!</v>
      </c>
      <c r="K14" s="104" t="e">
        <f>+F40/F$9</f>
        <v>#DIV/0!</v>
      </c>
      <c r="L14" s="105">
        <f>+L$9*C14</f>
        <v>0</v>
      </c>
      <c r="M14" s="86">
        <f>+L14-B14</f>
        <v>0</v>
      </c>
      <c r="N14" s="106"/>
      <c r="O14" s="86">
        <f>+F14-L14</f>
        <v>0</v>
      </c>
      <c r="P14" s="101"/>
      <c r="Q14" s="87" t="s">
        <v>4</v>
      </c>
      <c r="R14" s="85">
        <f>(F40-L40)*D14</f>
        <v>0</v>
      </c>
      <c r="S14" s="85" t="e">
        <f>(J14-D14)*F40</f>
        <v>#DIV/0!</v>
      </c>
      <c r="T14" s="88" t="e">
        <f>SUM(Q14:S14)</f>
        <v>#DIV/0!</v>
      </c>
      <c r="U14" s="89" t="e">
        <f>O14-T14</f>
        <v>#DIV/0!</v>
      </c>
      <c r="V14" s="61"/>
    </row>
    <row r="15" spans="1:22" ht="12.75">
      <c r="A15" s="49" t="s">
        <v>37</v>
      </c>
      <c r="B15" s="97">
        <f>+B$9*C15</f>
        <v>0</v>
      </c>
      <c r="C15" s="92">
        <f>D15*E15</f>
        <v>0</v>
      </c>
      <c r="D15" s="98"/>
      <c r="E15" s="99"/>
      <c r="F15" s="100"/>
      <c r="G15" s="85">
        <f>+F15-B15</f>
        <v>0</v>
      </c>
      <c r="H15" s="101"/>
      <c r="I15" s="102" t="e">
        <f>+J15*K15</f>
        <v>#DIV/0!</v>
      </c>
      <c r="J15" s="103" t="e">
        <f>+F15/F41</f>
        <v>#DIV/0!</v>
      </c>
      <c r="K15" s="104" t="e">
        <f>+F41/F$9</f>
        <v>#DIV/0!</v>
      </c>
      <c r="L15" s="105">
        <f>+L$9*C15</f>
        <v>0</v>
      </c>
      <c r="M15" s="86">
        <f>+L15-B15</f>
        <v>0</v>
      </c>
      <c r="N15" s="106"/>
      <c r="O15" s="86">
        <f>+F15-L15</f>
        <v>0</v>
      </c>
      <c r="P15" s="101"/>
      <c r="Q15" s="87" t="s">
        <v>4</v>
      </c>
      <c r="R15" s="85">
        <f>(F41-L41)*D15</f>
        <v>0</v>
      </c>
      <c r="S15" s="85" t="e">
        <f>(J15-D15)*F41</f>
        <v>#DIV/0!</v>
      </c>
      <c r="T15" s="88" t="e">
        <f>SUM(Q15:S15)</f>
        <v>#DIV/0!</v>
      </c>
      <c r="U15" s="89" t="e">
        <f>O15-T15</f>
        <v>#DIV/0!</v>
      </c>
      <c r="V15" s="61"/>
    </row>
    <row r="16" spans="1:22" ht="12.75">
      <c r="A16" s="49" t="s">
        <v>55</v>
      </c>
      <c r="B16" s="97">
        <f>+B$9*C16</f>
        <v>0</v>
      </c>
      <c r="C16" s="92">
        <f>D16*E16</f>
        <v>0</v>
      </c>
      <c r="D16" s="98"/>
      <c r="E16" s="99"/>
      <c r="F16" s="100"/>
      <c r="G16" s="85">
        <f>+F16-B16</f>
        <v>0</v>
      </c>
      <c r="H16" s="101"/>
      <c r="I16" s="102" t="e">
        <f>+J16*K16</f>
        <v>#DIV/0!</v>
      </c>
      <c r="J16" s="103" t="e">
        <f>F16/F41</f>
        <v>#DIV/0!</v>
      </c>
      <c r="K16" s="104" t="e">
        <f>+F41/F$9</f>
        <v>#DIV/0!</v>
      </c>
      <c r="L16" s="105">
        <f>+L$9*C16</f>
        <v>0</v>
      </c>
      <c r="M16" s="86">
        <f>+L16-B16</f>
        <v>0</v>
      </c>
      <c r="N16" s="106"/>
      <c r="O16" s="86">
        <f>+F16-L16</f>
        <v>0</v>
      </c>
      <c r="P16" s="101"/>
      <c r="Q16" s="87" t="s">
        <v>4</v>
      </c>
      <c r="R16" s="85">
        <f>(F41-L41)*D16</f>
        <v>0</v>
      </c>
      <c r="S16" s="86" t="s">
        <v>4</v>
      </c>
      <c r="T16" s="88">
        <f>SUM(Q16:S16)</f>
        <v>0</v>
      </c>
      <c r="U16" s="89">
        <f>O16-T16</f>
        <v>0</v>
      </c>
      <c r="V16" s="61"/>
    </row>
    <row r="17" spans="1:22" ht="12.75">
      <c r="A17" s="49" t="s">
        <v>38</v>
      </c>
      <c r="B17" s="97">
        <f>+B$9*C17</f>
        <v>0</v>
      </c>
      <c r="C17" s="92">
        <f>D17*E17</f>
        <v>0</v>
      </c>
      <c r="D17" s="98"/>
      <c r="E17" s="104">
        <v>1</v>
      </c>
      <c r="F17" s="100"/>
      <c r="G17" s="85">
        <f>+F17-B17</f>
        <v>0</v>
      </c>
      <c r="H17" s="101"/>
      <c r="I17" s="102" t="e">
        <f>+J17*K17</f>
        <v>#DIV/0!</v>
      </c>
      <c r="J17" s="103" t="e">
        <f>+F17/F$9</f>
        <v>#DIV/0!</v>
      </c>
      <c r="K17" s="104">
        <v>1</v>
      </c>
      <c r="L17" s="105">
        <f>+L$9*C17</f>
        <v>0</v>
      </c>
      <c r="M17" s="86">
        <f>+L17-B17</f>
        <v>0</v>
      </c>
      <c r="N17" s="106"/>
      <c r="O17" s="86">
        <f>+F17-L17</f>
        <v>0</v>
      </c>
      <c r="P17" s="101"/>
      <c r="Q17" s="87" t="s">
        <v>4</v>
      </c>
      <c r="R17" s="86" t="s">
        <v>4</v>
      </c>
      <c r="S17" s="85" t="e">
        <f>(J17-D17)*F9</f>
        <v>#DIV/0!</v>
      </c>
      <c r="T17" s="88" t="e">
        <f>SUM(Q17:S17)</f>
        <v>#DIV/0!</v>
      </c>
      <c r="U17" s="89" t="e">
        <f>O17-T17</f>
        <v>#DIV/0!</v>
      </c>
      <c r="V17" s="90"/>
    </row>
    <row r="18" spans="1:22" ht="12.75">
      <c r="A18" s="49" t="s">
        <v>39</v>
      </c>
      <c r="B18" s="107">
        <f>SUM(B14:B17)</f>
        <v>0</v>
      </c>
      <c r="C18" s="92">
        <f>SUM(C14:C17)</f>
        <v>0</v>
      </c>
      <c r="D18" s="77"/>
      <c r="E18" s="108"/>
      <c r="F18" s="97">
        <f>SUM(F14:F17)</f>
        <v>0</v>
      </c>
      <c r="G18" s="85">
        <f>+F18-B18</f>
        <v>0</v>
      </c>
      <c r="H18" s="101"/>
      <c r="I18" s="109"/>
      <c r="J18" s="77"/>
      <c r="K18" s="88"/>
      <c r="L18" s="97">
        <f>SUM(L14:L17)</f>
        <v>0</v>
      </c>
      <c r="M18" s="97">
        <f>SUM(M14:M17)</f>
        <v>0</v>
      </c>
      <c r="N18" s="106"/>
      <c r="O18" s="97">
        <f>SUM(O14:O17)</f>
        <v>0</v>
      </c>
      <c r="P18" s="101"/>
      <c r="Q18" s="107"/>
      <c r="R18" s="85"/>
      <c r="S18" s="85"/>
      <c r="T18" s="88"/>
      <c r="U18" s="89"/>
      <c r="V18" s="61"/>
    </row>
    <row r="19" spans="1:22" ht="12.75">
      <c r="A19" s="49"/>
      <c r="B19" s="97"/>
      <c r="C19" s="92"/>
      <c r="D19" s="77"/>
      <c r="E19" s="108"/>
      <c r="F19" s="97"/>
      <c r="G19" s="85"/>
      <c r="H19" s="101"/>
      <c r="I19" s="109"/>
      <c r="J19" s="77"/>
      <c r="K19" s="88"/>
      <c r="L19" s="105"/>
      <c r="M19" s="86"/>
      <c r="N19" s="106"/>
      <c r="O19" s="86"/>
      <c r="P19" s="101"/>
      <c r="Q19" s="107"/>
      <c r="R19" s="85"/>
      <c r="S19" s="85"/>
      <c r="T19" s="88"/>
      <c r="U19" s="89"/>
      <c r="V19" s="61"/>
    </row>
    <row r="20" spans="1:22" ht="12.75">
      <c r="A20" s="49" t="s">
        <v>40</v>
      </c>
      <c r="B20" s="107">
        <f>+B11-B18</f>
        <v>0</v>
      </c>
      <c r="C20" s="92">
        <f>+C10-C18</f>
        <v>0</v>
      </c>
      <c r="D20" s="77"/>
      <c r="E20" s="108"/>
      <c r="F20" s="97">
        <f>+F11-F18</f>
        <v>0</v>
      </c>
      <c r="G20" s="85">
        <f>+F20-B20</f>
        <v>0</v>
      </c>
      <c r="H20" s="101"/>
      <c r="I20" s="109"/>
      <c r="J20" s="77"/>
      <c r="K20" s="88"/>
      <c r="L20" s="97">
        <f>+L11-L18</f>
        <v>0</v>
      </c>
      <c r="M20" s="86">
        <f>+L20-B20</f>
        <v>0</v>
      </c>
      <c r="N20" s="106"/>
      <c r="O20" s="86" t="s">
        <v>4</v>
      </c>
      <c r="P20" s="101"/>
      <c r="Q20" s="107"/>
      <c r="R20" s="85"/>
      <c r="S20" s="85"/>
      <c r="T20" s="88"/>
      <c r="U20" s="89"/>
      <c r="V20" s="61"/>
    </row>
    <row r="21" spans="1:22" ht="12.75">
      <c r="A21" s="49" t="s">
        <v>41</v>
      </c>
      <c r="B21" s="110" t="e">
        <f>+B20/B11</f>
        <v>#DIV/0!</v>
      </c>
      <c r="C21" s="77"/>
      <c r="D21" s="77"/>
      <c r="E21" s="108"/>
      <c r="F21" s="110" t="e">
        <f>+F20/F11</f>
        <v>#DIV/0!</v>
      </c>
      <c r="G21" s="85"/>
      <c r="H21" s="101"/>
      <c r="I21" s="109"/>
      <c r="J21" s="77"/>
      <c r="K21" s="88"/>
      <c r="L21" s="105"/>
      <c r="M21" s="86"/>
      <c r="N21" s="106"/>
      <c r="O21" s="86"/>
      <c r="P21" s="101"/>
      <c r="Q21" s="107"/>
      <c r="R21" s="85"/>
      <c r="S21" s="85"/>
      <c r="T21" s="88"/>
      <c r="U21" s="89"/>
      <c r="V21" s="61"/>
    </row>
    <row r="22" spans="1:22" ht="12.75">
      <c r="A22" s="49"/>
      <c r="B22" s="97"/>
      <c r="C22" s="77"/>
      <c r="D22" s="77"/>
      <c r="E22" s="108"/>
      <c r="F22" s="97"/>
      <c r="G22" s="111"/>
      <c r="H22" s="101"/>
      <c r="I22" s="109"/>
      <c r="J22" s="77"/>
      <c r="K22" s="88"/>
      <c r="L22" s="105"/>
      <c r="M22" s="86"/>
      <c r="N22" s="106"/>
      <c r="O22" s="86"/>
      <c r="P22" s="101"/>
      <c r="Q22" s="107"/>
      <c r="R22" s="85"/>
      <c r="S22" s="85"/>
      <c r="T22" s="88"/>
      <c r="U22" s="89"/>
      <c r="V22" s="61"/>
    </row>
    <row r="23" spans="1:22" ht="12.75">
      <c r="A23" s="49" t="s">
        <v>58</v>
      </c>
      <c r="B23" s="100"/>
      <c r="C23" s="77"/>
      <c r="D23" s="77"/>
      <c r="E23" s="108"/>
      <c r="F23" s="100"/>
      <c r="G23" s="85">
        <f>+F23-B23</f>
        <v>0</v>
      </c>
      <c r="H23" s="101"/>
      <c r="I23" s="109"/>
      <c r="J23" s="77"/>
      <c r="K23" s="88"/>
      <c r="L23" s="105"/>
      <c r="M23" s="86"/>
      <c r="N23" s="106"/>
      <c r="O23" s="86"/>
      <c r="P23" s="101"/>
      <c r="Q23" s="107"/>
      <c r="R23" s="85"/>
      <c r="S23" s="85"/>
      <c r="T23" s="88"/>
      <c r="U23" s="89"/>
      <c r="V23" s="61"/>
    </row>
    <row r="24" spans="1:22" ht="12.75">
      <c r="A24" s="49" t="s">
        <v>59</v>
      </c>
      <c r="B24" s="100"/>
      <c r="C24" s="77"/>
      <c r="D24" s="77"/>
      <c r="E24" s="108"/>
      <c r="F24" s="100"/>
      <c r="G24" s="85">
        <f>+F24-B24</f>
        <v>0</v>
      </c>
      <c r="H24" s="101"/>
      <c r="I24" s="109"/>
      <c r="J24" s="77"/>
      <c r="K24" s="88"/>
      <c r="L24" s="105"/>
      <c r="M24" s="86"/>
      <c r="N24" s="106"/>
      <c r="O24" s="86"/>
      <c r="P24" s="101"/>
      <c r="Q24" s="107"/>
      <c r="R24" s="85"/>
      <c r="S24" s="85"/>
      <c r="T24" s="88"/>
      <c r="U24" s="89"/>
      <c r="V24" s="61"/>
    </row>
    <row r="25" spans="1:22" ht="12.75">
      <c r="A25" s="49" t="s">
        <v>60</v>
      </c>
      <c r="B25" s="100"/>
      <c r="C25" s="77"/>
      <c r="D25" s="77"/>
      <c r="E25" s="108"/>
      <c r="F25" s="100"/>
      <c r="G25" s="85">
        <f>+F25-B25</f>
        <v>0</v>
      </c>
      <c r="H25" s="101"/>
      <c r="I25" s="109"/>
      <c r="J25" s="77"/>
      <c r="K25" s="88"/>
      <c r="L25" s="105"/>
      <c r="M25" s="86"/>
      <c r="N25" s="106"/>
      <c r="O25" s="86"/>
      <c r="P25" s="101"/>
      <c r="Q25" s="107"/>
      <c r="R25" s="85"/>
      <c r="S25" s="85"/>
      <c r="T25" s="88"/>
      <c r="U25" s="89"/>
      <c r="V25" s="61"/>
    </row>
    <row r="26" spans="1:22" ht="12.75">
      <c r="A26" s="49" t="s">
        <v>61</v>
      </c>
      <c r="B26" s="112">
        <f>SUM(B23:B25)</f>
        <v>0</v>
      </c>
      <c r="C26" s="77"/>
      <c r="D26" s="77"/>
      <c r="E26" s="108"/>
      <c r="F26" s="112">
        <f>SUM(F23:F25)</f>
        <v>0</v>
      </c>
      <c r="G26" s="85">
        <f>+F26-B26</f>
        <v>0</v>
      </c>
      <c r="H26" s="101"/>
      <c r="I26" s="109"/>
      <c r="J26" s="77"/>
      <c r="K26" s="88"/>
      <c r="L26" s="105" t="s">
        <v>4</v>
      </c>
      <c r="M26" s="86" t="s">
        <v>4</v>
      </c>
      <c r="N26" s="106"/>
      <c r="O26" s="86" t="s">
        <v>4</v>
      </c>
      <c r="P26" s="101"/>
      <c r="Q26" s="107"/>
      <c r="R26" s="85"/>
      <c r="S26" s="85"/>
      <c r="T26" s="88"/>
      <c r="U26" s="89"/>
      <c r="V26" s="61"/>
    </row>
    <row r="27" spans="1:22" ht="12.75">
      <c r="A27" s="49"/>
      <c r="B27" s="112"/>
      <c r="C27" s="77"/>
      <c r="D27" s="77"/>
      <c r="E27" s="108"/>
      <c r="F27" s="112"/>
      <c r="G27" s="85"/>
      <c r="H27" s="101"/>
      <c r="I27" s="109"/>
      <c r="J27" s="77"/>
      <c r="K27" s="88"/>
      <c r="L27" s="105"/>
      <c r="M27" s="86"/>
      <c r="N27" s="106"/>
      <c r="O27" s="86"/>
      <c r="P27" s="101"/>
      <c r="Q27" s="107"/>
      <c r="R27" s="85"/>
      <c r="S27" s="85"/>
      <c r="T27" s="88"/>
      <c r="U27" s="89"/>
      <c r="V27" s="61"/>
    </row>
    <row r="28" spans="1:22" ht="12.75">
      <c r="A28" s="49" t="s">
        <v>62</v>
      </c>
      <c r="B28" s="100"/>
      <c r="C28" s="77"/>
      <c r="D28" s="77"/>
      <c r="E28" s="108"/>
      <c r="F28" s="100"/>
      <c r="G28" s="85">
        <f>+F28-B28</f>
        <v>0</v>
      </c>
      <c r="H28" s="101"/>
      <c r="I28" s="109"/>
      <c r="J28" s="77"/>
      <c r="K28" s="88"/>
      <c r="L28" s="105"/>
      <c r="M28" s="86"/>
      <c r="N28" s="106"/>
      <c r="O28" s="86"/>
      <c r="P28" s="101"/>
      <c r="Q28" s="107"/>
      <c r="R28" s="85"/>
      <c r="S28" s="85"/>
      <c r="T28" s="88"/>
      <c r="U28" s="89"/>
      <c r="V28" s="61"/>
    </row>
    <row r="29" spans="1:22" ht="12.75">
      <c r="A29" s="49" t="s">
        <v>63</v>
      </c>
      <c r="B29" s="100"/>
      <c r="C29" s="77"/>
      <c r="D29" s="77"/>
      <c r="E29" s="108"/>
      <c r="F29" s="100"/>
      <c r="G29" s="85">
        <f>+F29-B29</f>
        <v>0</v>
      </c>
      <c r="H29" s="101"/>
      <c r="I29" s="109"/>
      <c r="J29" s="77"/>
      <c r="K29" s="88"/>
      <c r="L29" s="105"/>
      <c r="M29" s="86"/>
      <c r="N29" s="106"/>
      <c r="O29" s="86"/>
      <c r="P29" s="101"/>
      <c r="Q29" s="107"/>
      <c r="R29" s="85"/>
      <c r="S29" s="85"/>
      <c r="T29" s="88"/>
      <c r="U29" s="89"/>
      <c r="V29" s="61"/>
    </row>
    <row r="30" spans="1:22" ht="12.75">
      <c r="A30" s="49" t="s">
        <v>64</v>
      </c>
      <c r="B30" s="100"/>
      <c r="C30" s="77"/>
      <c r="D30" s="77"/>
      <c r="E30" s="108"/>
      <c r="F30" s="100"/>
      <c r="G30" s="85">
        <f>+F30-B30</f>
        <v>0</v>
      </c>
      <c r="H30" s="101"/>
      <c r="I30" s="109"/>
      <c r="J30" s="77"/>
      <c r="K30" s="88"/>
      <c r="L30" s="105"/>
      <c r="M30" s="86"/>
      <c r="N30" s="106"/>
      <c r="O30" s="86"/>
      <c r="P30" s="101"/>
      <c r="Q30" s="107"/>
      <c r="R30" s="85"/>
      <c r="S30" s="85"/>
      <c r="T30" s="88"/>
      <c r="U30" s="89"/>
      <c r="V30" s="90"/>
    </row>
    <row r="31" spans="1:22" ht="12.75">
      <c r="A31" s="49" t="s">
        <v>66</v>
      </c>
      <c r="B31" s="100"/>
      <c r="C31" s="77"/>
      <c r="D31" s="77"/>
      <c r="E31" s="108"/>
      <c r="F31" s="100"/>
      <c r="G31" s="85">
        <f>+F31-B31</f>
        <v>0</v>
      </c>
      <c r="H31" s="101"/>
      <c r="I31" s="109"/>
      <c r="J31" s="77"/>
      <c r="K31" s="88"/>
      <c r="L31" s="105"/>
      <c r="M31" s="86"/>
      <c r="N31" s="106"/>
      <c r="O31" s="86"/>
      <c r="P31" s="101"/>
      <c r="Q31" s="107"/>
      <c r="R31" s="85"/>
      <c r="S31" s="85"/>
      <c r="T31" s="88"/>
      <c r="U31" s="89"/>
      <c r="V31" s="61"/>
    </row>
    <row r="32" spans="1:22" ht="12.75">
      <c r="A32" s="49" t="s">
        <v>65</v>
      </c>
      <c r="B32" s="112">
        <f>SUM(B28:B31)</f>
        <v>0</v>
      </c>
      <c r="C32" s="77"/>
      <c r="D32" s="77"/>
      <c r="E32" s="108"/>
      <c r="F32" s="112">
        <f>SUM(F28:F31)</f>
        <v>0</v>
      </c>
      <c r="G32" s="85">
        <f>+F32-B32</f>
        <v>0</v>
      </c>
      <c r="H32" s="101"/>
      <c r="I32" s="109"/>
      <c r="J32" s="77"/>
      <c r="K32" s="88"/>
      <c r="L32" s="105" t="s">
        <v>4</v>
      </c>
      <c r="M32" s="86" t="s">
        <v>4</v>
      </c>
      <c r="N32" s="106"/>
      <c r="O32" s="86" t="s">
        <v>4</v>
      </c>
      <c r="P32" s="101"/>
      <c r="Q32" s="107"/>
      <c r="R32" s="85"/>
      <c r="S32" s="85"/>
      <c r="T32" s="88"/>
      <c r="U32" s="89"/>
      <c r="V32" s="61"/>
    </row>
    <row r="33" spans="1:22" ht="12.75">
      <c r="A33" s="49"/>
      <c r="B33" s="97"/>
      <c r="C33" s="77"/>
      <c r="D33" s="77"/>
      <c r="E33" s="108"/>
      <c r="F33" s="97"/>
      <c r="G33" s="85"/>
      <c r="H33" s="101"/>
      <c r="I33" s="109"/>
      <c r="J33" s="77"/>
      <c r="K33" s="88"/>
      <c r="L33" s="105"/>
      <c r="M33" s="86"/>
      <c r="N33" s="106"/>
      <c r="O33" s="86"/>
      <c r="P33" s="101"/>
      <c r="Q33" s="107"/>
      <c r="R33" s="85"/>
      <c r="S33" s="85"/>
      <c r="T33" s="88"/>
      <c r="U33" s="89"/>
      <c r="V33" s="61"/>
    </row>
    <row r="34" spans="1:22" ht="12.75">
      <c r="A34" s="49" t="s">
        <v>42</v>
      </c>
      <c r="B34" s="97">
        <f>+B20-B26-B32</f>
        <v>0</v>
      </c>
      <c r="C34" s="77"/>
      <c r="D34" s="77"/>
      <c r="E34" s="108"/>
      <c r="F34" s="97">
        <f>+F20-F26-F32</f>
        <v>0</v>
      </c>
      <c r="G34" s="85">
        <f>+F34-B34</f>
        <v>0</v>
      </c>
      <c r="H34" s="101"/>
      <c r="I34" s="109"/>
      <c r="J34" s="77"/>
      <c r="K34" s="88"/>
      <c r="L34" s="105"/>
      <c r="M34" s="86"/>
      <c r="N34" s="106"/>
      <c r="O34" s="86"/>
      <c r="P34" s="101"/>
      <c r="Q34" s="107"/>
      <c r="R34" s="85"/>
      <c r="S34" s="85"/>
      <c r="T34" s="88"/>
      <c r="U34" s="89"/>
      <c r="V34" s="61"/>
    </row>
    <row r="35" spans="1:22" ht="12.75">
      <c r="A35" s="49"/>
      <c r="B35" s="91"/>
      <c r="C35" s="58"/>
      <c r="D35" s="58"/>
      <c r="E35" s="59"/>
      <c r="F35" s="91"/>
      <c r="G35" s="58"/>
      <c r="H35" s="93"/>
      <c r="I35" s="94"/>
      <c r="J35" s="58"/>
      <c r="K35" s="59"/>
      <c r="L35" s="95"/>
      <c r="M35" s="73"/>
      <c r="N35" s="96"/>
      <c r="O35" s="73"/>
      <c r="P35" s="93"/>
      <c r="Q35" s="57"/>
      <c r="R35" s="58"/>
      <c r="S35" s="58"/>
      <c r="T35" s="59"/>
      <c r="U35" s="60"/>
      <c r="V35" s="61"/>
    </row>
    <row r="36" spans="1:22" ht="12.75">
      <c r="A36" s="49" t="s">
        <v>51</v>
      </c>
      <c r="B36" s="91"/>
      <c r="C36" s="58"/>
      <c r="D36" s="58"/>
      <c r="E36" s="59"/>
      <c r="F36" s="97">
        <f>F16</f>
        <v>0</v>
      </c>
      <c r="G36" s="58"/>
      <c r="H36" s="93"/>
      <c r="I36" s="94"/>
      <c r="J36" s="58"/>
      <c r="K36" s="59"/>
      <c r="L36" s="95"/>
      <c r="M36" s="73"/>
      <c r="N36" s="96"/>
      <c r="O36" s="73"/>
      <c r="P36" s="93"/>
      <c r="Q36" s="57"/>
      <c r="R36" s="58"/>
      <c r="S36" s="58"/>
      <c r="T36" s="59"/>
      <c r="U36" s="60"/>
      <c r="V36" s="61"/>
    </row>
    <row r="37" spans="1:22" ht="12.75">
      <c r="A37" s="49" t="s">
        <v>52</v>
      </c>
      <c r="B37" s="97"/>
      <c r="C37" s="58"/>
      <c r="D37" s="58"/>
      <c r="E37" s="59"/>
      <c r="F37" s="100"/>
      <c r="G37" s="85"/>
      <c r="H37" s="93"/>
      <c r="I37" s="94"/>
      <c r="J37" s="58"/>
      <c r="K37" s="59"/>
      <c r="L37" s="95"/>
      <c r="M37" s="73"/>
      <c r="N37" s="96"/>
      <c r="O37" s="73"/>
      <c r="P37" s="93"/>
      <c r="Q37" s="57"/>
      <c r="R37" s="58"/>
      <c r="S37" s="58"/>
      <c r="T37" s="59"/>
      <c r="U37" s="60"/>
      <c r="V37" s="61"/>
    </row>
    <row r="38" spans="1:22" ht="12.75">
      <c r="A38" s="49" t="s">
        <v>53</v>
      </c>
      <c r="B38" s="97"/>
      <c r="C38" s="58"/>
      <c r="D38" s="58"/>
      <c r="E38" s="59"/>
      <c r="F38" s="97">
        <f>+F36-F37</f>
        <v>0</v>
      </c>
      <c r="G38" s="85"/>
      <c r="H38" s="93"/>
      <c r="I38" s="94"/>
      <c r="J38" s="58"/>
      <c r="K38" s="59"/>
      <c r="L38" s="95"/>
      <c r="M38" s="73"/>
      <c r="N38" s="96"/>
      <c r="O38" s="73"/>
      <c r="P38" s="93"/>
      <c r="Q38" s="57"/>
      <c r="R38" s="58"/>
      <c r="S38" s="58"/>
      <c r="T38" s="59"/>
      <c r="U38" s="60"/>
      <c r="V38" s="61"/>
    </row>
    <row r="39" spans="1:22" ht="12.75">
      <c r="A39" s="49"/>
      <c r="B39" s="91"/>
      <c r="C39" s="58"/>
      <c r="D39" s="58"/>
      <c r="E39" s="59"/>
      <c r="F39" s="91"/>
      <c r="G39" s="58"/>
      <c r="H39" s="93"/>
      <c r="I39" s="94"/>
      <c r="J39" s="58"/>
      <c r="K39" s="59"/>
      <c r="L39" s="95"/>
      <c r="M39" s="73"/>
      <c r="N39" s="96"/>
      <c r="O39" s="73"/>
      <c r="P39" s="93"/>
      <c r="Q39" s="57"/>
      <c r="R39" s="58"/>
      <c r="S39" s="58"/>
      <c r="T39" s="59"/>
      <c r="U39" s="60"/>
      <c r="V39" s="61"/>
    </row>
    <row r="40" spans="1:22" ht="12.75">
      <c r="A40" s="49" t="s">
        <v>57</v>
      </c>
      <c r="B40" s="113">
        <f>B9*E14</f>
        <v>0</v>
      </c>
      <c r="C40" s="114"/>
      <c r="D40" s="58"/>
      <c r="E40" s="59"/>
      <c r="F40" s="115"/>
      <c r="G40" s="114">
        <f>F40-B40</f>
        <v>0</v>
      </c>
      <c r="H40" s="93"/>
      <c r="I40" s="116"/>
      <c r="J40" s="58"/>
      <c r="K40" s="59"/>
      <c r="L40" s="117">
        <f>+L9*E14</f>
        <v>0</v>
      </c>
      <c r="M40" s="118">
        <f>+L40-B40</f>
        <v>0</v>
      </c>
      <c r="N40" s="96"/>
      <c r="O40" s="118">
        <f>+F40-L40</f>
        <v>0</v>
      </c>
      <c r="P40" s="93"/>
      <c r="Q40" s="57"/>
      <c r="R40" s="58"/>
      <c r="S40" s="58"/>
      <c r="T40" s="59"/>
      <c r="U40" s="60"/>
      <c r="V40" s="61"/>
    </row>
    <row r="41" spans="1:22" ht="13.5" thickBot="1">
      <c r="A41" s="119" t="s">
        <v>8</v>
      </c>
      <c r="B41" s="120">
        <f>E15*B9</f>
        <v>0</v>
      </c>
      <c r="C41" s="121"/>
      <c r="D41" s="122"/>
      <c r="E41" s="123"/>
      <c r="F41" s="124"/>
      <c r="G41" s="121">
        <f>F41-B41</f>
        <v>0</v>
      </c>
      <c r="H41" s="125"/>
      <c r="I41" s="126"/>
      <c r="J41" s="122"/>
      <c r="K41" s="123"/>
      <c r="L41" s="127">
        <f>+L9*E15</f>
        <v>0</v>
      </c>
      <c r="M41" s="128">
        <f>+L41-B41</f>
        <v>0</v>
      </c>
      <c r="N41" s="129"/>
      <c r="O41" s="128">
        <f>+F41-L41</f>
        <v>0</v>
      </c>
      <c r="P41" s="125"/>
      <c r="Q41" s="130"/>
      <c r="R41" s="122"/>
      <c r="S41" s="122"/>
      <c r="T41" s="123"/>
      <c r="U41" s="131"/>
      <c r="V41" s="132"/>
    </row>
    <row r="42" spans="9:11" ht="13.5" thickTop="1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</sheetData>
  <sheetProtection password="CC45" sheet="1" objects="1" scenarios="1"/>
  <printOptions/>
  <pageMargins left="0.75" right="0.75" top="1" bottom="1" header="0.5" footer="0.5"/>
  <pageSetup fitToHeight="1" fitToWidth="1" horizontalDpi="600" verticalDpi="600" orientation="landscape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Blank Template</dc:subject>
  <dc:creator>Steve Morrissette</dc:creator>
  <cp:keywords/>
  <dc:description/>
  <cp:lastModifiedBy>Eric J Peterson</cp:lastModifiedBy>
  <cp:lastPrinted>2001-10-18T14:56:55Z</cp:lastPrinted>
  <dcterms:created xsi:type="dcterms:W3CDTF">2000-10-02T14:39:33Z</dcterms:created>
  <dcterms:modified xsi:type="dcterms:W3CDTF">2005-10-11T01:04:22Z</dcterms:modified>
  <cp:category/>
  <cp:version/>
  <cp:contentType/>
  <cp:contentStatus/>
</cp:coreProperties>
</file>