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Cash flows" sheetId="1" r:id="rId1"/>
  </sheets>
  <definedNames>
    <definedName name="_xlnm.Print_Area" localSheetId="0">'Cash flows'!$A$5:$F$49</definedName>
  </definedNames>
  <calcPr fullCalcOnLoad="1"/>
</workbook>
</file>

<file path=xl/sharedStrings.xml><?xml version="1.0" encoding="utf-8"?>
<sst xmlns="http://schemas.openxmlformats.org/spreadsheetml/2006/main" count="43" uniqueCount="40">
  <si>
    <t>Your company is evaluating new equipment that will cost $1,000,000. The equipment is in the MACRS 3-year class and will be sold after 3 years for $100,000.  Use of the equipment will increase net working capital by 100,000.    The equipment will save $450,000 per year in operating costs.  The company's tax rate is 30 percent and its cost of capital is 10%.</t>
  </si>
  <si>
    <t>What is the cash flow in year 0 and terminal cash flow?  Incremental operating cash flows? Payback period? NPV, IRR and MIRR?</t>
  </si>
  <si>
    <t>Cost of new equipment</t>
  </si>
  <si>
    <t xml:space="preserve">Salvage after 3 years </t>
  </si>
  <si>
    <t>Increase NWC</t>
  </si>
  <si>
    <t>Savings per year</t>
  </si>
  <si>
    <t>Tax rate</t>
  </si>
  <si>
    <t>Depreciable Base</t>
  </si>
  <si>
    <t xml:space="preserve"> </t>
  </si>
  <si>
    <t xml:space="preserve">  Depreciable base</t>
  </si>
  <si>
    <t xml:space="preserve">  Increase in NWC</t>
  </si>
  <si>
    <t>Net Cost</t>
  </si>
  <si>
    <t>Cash flow in year 0</t>
  </si>
  <si>
    <t>MACRS 3 year class</t>
  </si>
  <si>
    <t>Savings</t>
  </si>
  <si>
    <t>Depreciation</t>
  </si>
  <si>
    <t>EBT</t>
  </si>
  <si>
    <t>Taxes</t>
  </si>
  <si>
    <t>Operating income</t>
  </si>
  <si>
    <t>Add back depreciation</t>
  </si>
  <si>
    <t xml:space="preserve">                                                                                                                                                                                          </t>
  </si>
  <si>
    <t>Incremental operating cash flows</t>
  </si>
  <si>
    <t>Terminal year cash flow</t>
  </si>
  <si>
    <t>Sale of equipment</t>
  </si>
  <si>
    <t>Book value</t>
  </si>
  <si>
    <t>Capital gain</t>
  </si>
  <si>
    <t>Return of NWC</t>
  </si>
  <si>
    <t>CF</t>
  </si>
  <si>
    <t>Cost of capital</t>
  </si>
  <si>
    <t>Cash flows:</t>
  </si>
  <si>
    <t>Year 0</t>
  </si>
  <si>
    <t>Year 1</t>
  </si>
  <si>
    <t>Year 2</t>
  </si>
  <si>
    <t>Year 3</t>
  </si>
  <si>
    <t>Payback period</t>
  </si>
  <si>
    <t>1 year</t>
  </si>
  <si>
    <t>NPV</t>
  </si>
  <si>
    <t>IRR</t>
  </si>
  <si>
    <t>MIRR</t>
  </si>
  <si>
    <t>Yes, purchase.  NPV positive, IRR and MIRR higher than cost of capital.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</si>
</sst>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0.0000"/>
    <numFmt numFmtId="173" formatCode="&quot;$&quot;#,##0.0_);[Red]\(&quot;$&quot;#,##0.0\)"/>
    <numFmt numFmtId="174" formatCode="#,##0.0_);\(#,##0.0\)"/>
    <numFmt numFmtId="175" formatCode="0.000%"/>
    <numFmt numFmtId="176" formatCode="0.00_)"/>
    <numFmt numFmtId="177" formatCode="&quot;$&quot;#,##0.0_);\(&quot;$&quot;#,##0.0\)"/>
    <numFmt numFmtId="178" formatCode="0.000000000000000%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"/>
    <numFmt numFmtId="186" formatCode="_(* #,##0.000_);_(* \(#,##0.000\);_(* &quot;-&quot;??_);_(@_)"/>
    <numFmt numFmtId="187" formatCode="_(* #,##0.0000_);_(* \(#,##0.0000\);_(* &quot;-&quot;??_);_(@_)"/>
    <numFmt numFmtId="188" formatCode="_(* #,##0.0000_);_(* \(#,##0.0000\);_(* &quot;-&quot;????_);_(@_)"/>
    <numFmt numFmtId="189" formatCode="_(* #,##0.0_);_(* \(#,##0.0\);_(* &quot;-&quot;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Border="1" applyAlignment="1">
      <alignment/>
    </xf>
    <xf numFmtId="6" fontId="0" fillId="0" borderId="0" xfId="0" applyNumberFormat="1" applyBorder="1" applyAlignment="1">
      <alignment/>
    </xf>
    <xf numFmtId="165" fontId="0" fillId="0" borderId="0" xfId="17" applyNumberFormat="1" applyBorder="1" applyAlignment="1">
      <alignment/>
    </xf>
    <xf numFmtId="9" fontId="0" fillId="0" borderId="0" xfId="21" applyBorder="1" applyAlignment="1">
      <alignment/>
    </xf>
    <xf numFmtId="165" fontId="0" fillId="0" borderId="0" xfId="21" applyNumberFormat="1" applyFont="1" applyBorder="1" applyAlignment="1">
      <alignment/>
    </xf>
    <xf numFmtId="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43" fontId="0" fillId="0" borderId="0" xfId="15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6" fontId="0" fillId="0" borderId="0" xfId="0" applyNumberFormat="1" applyAlignment="1">
      <alignment/>
    </xf>
    <xf numFmtId="168" fontId="0" fillId="0" borderId="0" xfId="15" applyNumberFormat="1" applyBorder="1" applyAlignment="1">
      <alignment/>
    </xf>
    <xf numFmtId="168" fontId="3" fillId="0" borderId="0" xfId="15" applyNumberFormat="1" applyFont="1" applyBorder="1" applyAlignment="1">
      <alignment/>
    </xf>
    <xf numFmtId="0" fontId="0" fillId="2" borderId="3" xfId="0" applyFill="1" applyBorder="1" applyAlignment="1">
      <alignment/>
    </xf>
    <xf numFmtId="168" fontId="0" fillId="2" borderId="4" xfId="0" applyNumberFormat="1" applyFill="1" applyBorder="1" applyAlignment="1">
      <alignment/>
    </xf>
    <xf numFmtId="165" fontId="0" fillId="0" borderId="0" xfId="0" applyNumberFormat="1" applyFill="1" applyBorder="1" applyAlignment="1" quotePrefix="1">
      <alignment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165" fontId="0" fillId="3" borderId="0" xfId="0" applyNumberFormat="1" applyFill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8" fontId="0" fillId="2" borderId="6" xfId="0" applyNumberFormat="1" applyFill="1" applyBorder="1" applyAlignment="1">
      <alignment/>
    </xf>
    <xf numFmtId="8" fontId="0" fillId="2" borderId="6" xfId="0" applyNumberFormat="1" applyFill="1" applyBorder="1" applyAlignment="1" quotePrefix="1">
      <alignment/>
    </xf>
    <xf numFmtId="8" fontId="0" fillId="2" borderId="7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2" borderId="4" xfId="0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15" applyNumberFormat="1" applyFill="1" applyBorder="1" applyAlignment="1">
      <alignment/>
    </xf>
    <xf numFmtId="8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1028700</xdr:colOff>
      <xdr:row>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0"/>
          <a:ext cx="5086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Problem 11-1.  Johnson Industries is considering an expansion project.  The necessary equipment could be purchased for $9 million, and the project would also require an initial $3 million investment in net operating working capital.  The company's tax rate is 40 percent.  What is the project's initial investment outlay?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1009650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7625" y="0"/>
          <a:ext cx="506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Problem 11-2.  Nixon Communications is trying to estimate the first-year operating cash flow (at t = 1) for a proposed project.  The financial staff has collected the following information.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1038225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100" y="0"/>
          <a:ext cx="510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company fac3es a 40 percent tax rate.  What is the project's operating cash flow for the first year (t = 1)?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E8" sqref="E8"/>
    </sheetView>
  </sheetViews>
  <sheetFormatPr defaultColWidth="9.140625" defaultRowHeight="12.75"/>
  <cols>
    <col min="1" max="1" width="27.8515625" style="0" customWidth="1"/>
    <col min="2" max="2" width="17.8515625" style="0" customWidth="1"/>
    <col min="3" max="4" width="15.8515625" style="0" customWidth="1"/>
    <col min="5" max="5" width="12.57421875" style="0" customWidth="1"/>
    <col min="6" max="6" width="11.00390625" style="0" customWidth="1"/>
    <col min="7" max="7" width="10.28125" style="0" bestFit="1" customWidth="1"/>
    <col min="8" max="8" width="14.421875" style="0" customWidth="1"/>
    <col min="9" max="9" width="10.7109375" style="0" bestFit="1" customWidth="1"/>
  </cols>
  <sheetData>
    <row r="1" spans="1:4" ht="54" customHeight="1">
      <c r="A1" s="1" t="s">
        <v>0</v>
      </c>
      <c r="B1" s="1"/>
      <c r="C1" s="1"/>
      <c r="D1" s="1"/>
    </row>
    <row r="3" spans="1:4" ht="28.5" customHeight="1">
      <c r="A3" s="1" t="s">
        <v>1</v>
      </c>
      <c r="B3" s="1"/>
      <c r="C3" s="1"/>
      <c r="D3" s="1"/>
    </row>
    <row r="6" spans="1:4" ht="12.75">
      <c r="A6" s="2" t="s">
        <v>2</v>
      </c>
      <c r="B6" s="3">
        <v>1000000</v>
      </c>
      <c r="C6" s="2"/>
      <c r="D6" s="2"/>
    </row>
    <row r="8" spans="1:4" ht="12.75">
      <c r="A8" s="2" t="s">
        <v>3</v>
      </c>
      <c r="B8" s="4">
        <v>100000</v>
      </c>
      <c r="C8" s="2"/>
      <c r="D8" s="2"/>
    </row>
    <row r="9" spans="1:4" ht="12.75">
      <c r="A9" s="2" t="s">
        <v>4</v>
      </c>
      <c r="B9" s="4">
        <v>100000</v>
      </c>
      <c r="C9" s="2"/>
      <c r="D9" s="2"/>
    </row>
    <row r="10" spans="1:4" ht="12.75">
      <c r="A10" s="2" t="s">
        <v>5</v>
      </c>
      <c r="B10" s="4">
        <v>450000</v>
      </c>
      <c r="C10" s="2"/>
      <c r="D10" s="2"/>
    </row>
    <row r="11" spans="1:4" ht="12.75">
      <c r="A11" s="2" t="s">
        <v>6</v>
      </c>
      <c r="B11" s="5">
        <v>0.3</v>
      </c>
      <c r="C11" s="2"/>
      <c r="D11" s="2"/>
    </row>
    <row r="12" spans="1:3" ht="12.75">
      <c r="A12" s="2" t="s">
        <v>7</v>
      </c>
      <c r="B12" s="6">
        <f>B6</f>
        <v>1000000</v>
      </c>
      <c r="C12" s="2"/>
    </row>
    <row r="13" ht="12.75">
      <c r="C13" s="7" t="s">
        <v>8</v>
      </c>
    </row>
    <row r="14" spans="1:2" ht="12.75">
      <c r="A14" s="8" t="s">
        <v>9</v>
      </c>
      <c r="B14" s="9">
        <f>B12</f>
        <v>1000000</v>
      </c>
    </row>
    <row r="15" spans="1:2" ht="12.75">
      <c r="A15" s="8" t="s">
        <v>10</v>
      </c>
      <c r="B15" s="9">
        <f>B9</f>
        <v>100000</v>
      </c>
    </row>
    <row r="16" spans="1:2" ht="12.75">
      <c r="A16" t="s">
        <v>11</v>
      </c>
      <c r="B16">
        <f>SUM(B14:B15)</f>
        <v>1100000</v>
      </c>
    </row>
    <row r="17" ht="13.5" thickBot="1"/>
    <row r="18" spans="1:2" ht="13.5" thickBot="1">
      <c r="A18" s="10" t="s">
        <v>12</v>
      </c>
      <c r="B18" s="11">
        <f>-B6+B15</f>
        <v>-900000</v>
      </c>
    </row>
    <row r="19" spans="1:2" ht="12.75">
      <c r="A19" s="8"/>
      <c r="B19" s="8"/>
    </row>
    <row r="20" spans="1:6" ht="12.75">
      <c r="A20" s="2" t="s">
        <v>13</v>
      </c>
      <c r="C20" s="12">
        <v>0.33</v>
      </c>
      <c r="D20" s="2">
        <v>0.45</v>
      </c>
      <c r="E20" s="2">
        <v>0.15</v>
      </c>
      <c r="F20">
        <v>0.07</v>
      </c>
    </row>
    <row r="21" spans="1:5" ht="12.75">
      <c r="A21" t="s">
        <v>14</v>
      </c>
      <c r="C21" s="13">
        <f>$B$10</f>
        <v>450000</v>
      </c>
      <c r="D21" s="13">
        <f>$B$10</f>
        <v>450000</v>
      </c>
      <c r="E21" s="13">
        <f>$B$10</f>
        <v>450000</v>
      </c>
    </row>
    <row r="22" spans="1:7" ht="12.75">
      <c r="A22" t="s">
        <v>15</v>
      </c>
      <c r="C22" s="13">
        <f>-$B$14*C20</f>
        <v>-330000</v>
      </c>
      <c r="D22" s="13">
        <f>-$B$14*D20</f>
        <v>-450000</v>
      </c>
      <c r="E22" s="13">
        <f>-$B$14*E20</f>
        <v>-150000</v>
      </c>
      <c r="F22" s="13">
        <f>-$B$14*F20</f>
        <v>-70000</v>
      </c>
      <c r="G22" s="13" t="s">
        <v>8</v>
      </c>
    </row>
    <row r="23" spans="1:5" ht="12.75">
      <c r="A23" t="s">
        <v>16</v>
      </c>
      <c r="C23" s="14">
        <f>SUM(C21:C22)</f>
        <v>120000</v>
      </c>
      <c r="D23" s="14">
        <f>SUM(D21:D22)</f>
        <v>0</v>
      </c>
      <c r="E23" s="14">
        <f>SUM(E21:E22)</f>
        <v>300000</v>
      </c>
    </row>
    <row r="24" spans="1:6" ht="12.75">
      <c r="A24" t="s">
        <v>17</v>
      </c>
      <c r="C24" s="15">
        <f>C23*-$B$11</f>
        <v>-36000</v>
      </c>
      <c r="D24" s="15">
        <f>D23*-$B$11</f>
        <v>0</v>
      </c>
      <c r="E24" s="15">
        <f>E23*-$B$11</f>
        <v>-90000</v>
      </c>
      <c r="F24" s="15" t="s">
        <v>8</v>
      </c>
    </row>
    <row r="25" spans="1:5" ht="12.75">
      <c r="A25" t="s">
        <v>18</v>
      </c>
      <c r="C25" s="13">
        <f>SUM(C23:C24)</f>
        <v>84000</v>
      </c>
      <c r="D25" s="13">
        <f>SUM(D23:D24)</f>
        <v>0</v>
      </c>
      <c r="E25" s="13">
        <f>SUM(E23:E24)</f>
        <v>210000</v>
      </c>
    </row>
    <row r="26" spans="1:5" ht="13.5" thickBot="1">
      <c r="A26" t="s">
        <v>19</v>
      </c>
      <c r="B26" t="s">
        <v>20</v>
      </c>
      <c r="C26" s="13">
        <f>-C22</f>
        <v>330000</v>
      </c>
      <c r="D26" s="13">
        <f>-D22</f>
        <v>450000</v>
      </c>
      <c r="E26" s="13">
        <f>-E22</f>
        <v>150000</v>
      </c>
    </row>
    <row r="27" spans="1:7" ht="13.5" thickBot="1">
      <c r="A27" s="10" t="s">
        <v>21</v>
      </c>
      <c r="B27" s="10"/>
      <c r="C27" s="10">
        <f>SUM(C25:C26)</f>
        <v>414000</v>
      </c>
      <c r="D27" s="10">
        <f>SUM(D25:D26)</f>
        <v>450000</v>
      </c>
      <c r="E27" s="10">
        <f>SUM(E25:E26)</f>
        <v>360000</v>
      </c>
      <c r="F27" s="2"/>
      <c r="G27" s="2"/>
    </row>
    <row r="28" spans="1:7" ht="12.75">
      <c r="A28" s="2"/>
      <c r="B28" s="2"/>
      <c r="F28" s="2"/>
      <c r="G28" s="2"/>
    </row>
    <row r="29" spans="1:7" ht="12.75">
      <c r="A29" s="2" t="s">
        <v>22</v>
      </c>
      <c r="B29" s="2"/>
      <c r="C29" s="2"/>
      <c r="D29" s="2"/>
      <c r="E29" s="2"/>
      <c r="F29" s="2"/>
      <c r="G29" s="2"/>
    </row>
    <row r="30" spans="1:7" ht="12.75">
      <c r="A30" s="2" t="s">
        <v>23</v>
      </c>
      <c r="B30" s="2"/>
      <c r="C30" s="2"/>
      <c r="D30" s="2"/>
      <c r="E30" s="16">
        <f>B8</f>
        <v>100000</v>
      </c>
      <c r="F30" s="16"/>
      <c r="G30" s="2"/>
    </row>
    <row r="31" spans="1:7" ht="12.75">
      <c r="A31" s="2" t="s">
        <v>24</v>
      </c>
      <c r="B31" s="2"/>
      <c r="C31" s="2"/>
      <c r="D31" s="2"/>
      <c r="E31" s="16"/>
      <c r="F31" s="16">
        <f>-F22</f>
        <v>70000</v>
      </c>
      <c r="G31" s="2"/>
    </row>
    <row r="32" spans="1:7" ht="12.75">
      <c r="A32" s="2" t="s">
        <v>25</v>
      </c>
      <c r="B32" s="2"/>
      <c r="C32" s="2"/>
      <c r="D32" s="2"/>
      <c r="E32" s="16"/>
      <c r="F32" s="16">
        <f>E30-F31</f>
        <v>30000</v>
      </c>
      <c r="G32" s="2"/>
    </row>
    <row r="33" spans="1:7" ht="12.75">
      <c r="A33" s="2" t="s">
        <v>17</v>
      </c>
      <c r="B33" s="2"/>
      <c r="C33" s="2"/>
      <c r="D33" s="2"/>
      <c r="E33" s="17">
        <f>F32*-B11</f>
        <v>-9000</v>
      </c>
      <c r="F33" s="16"/>
      <c r="G33" s="2"/>
    </row>
    <row r="34" spans="1:7" ht="13.5" thickBot="1">
      <c r="A34" s="2" t="s">
        <v>26</v>
      </c>
      <c r="B34" s="2"/>
      <c r="C34" s="2"/>
      <c r="D34" s="2"/>
      <c r="E34" s="14">
        <f>B9</f>
        <v>100000</v>
      </c>
      <c r="F34" s="2"/>
      <c r="G34" s="2"/>
    </row>
    <row r="35" spans="1:7" ht="13.5" thickBot="1">
      <c r="A35" s="10" t="s">
        <v>27</v>
      </c>
      <c r="B35" s="18"/>
      <c r="C35" s="18"/>
      <c r="D35" s="18"/>
      <c r="E35" s="19">
        <f>SUM(E30:E34)</f>
        <v>191000</v>
      </c>
      <c r="F35" s="20"/>
      <c r="G35" s="2"/>
    </row>
    <row r="38" spans="1:3" ht="12.75">
      <c r="A38" t="s">
        <v>28</v>
      </c>
      <c r="C38" s="21">
        <v>0.1</v>
      </c>
    </row>
    <row r="39" spans="1:4" ht="12.75">
      <c r="A39" s="8"/>
      <c r="B39" s="8"/>
      <c r="C39" s="7"/>
      <c r="D39" s="8"/>
    </row>
    <row r="40" spans="1:5" ht="12.75">
      <c r="A40" s="22" t="s">
        <v>29</v>
      </c>
      <c r="B40" t="s">
        <v>30</v>
      </c>
      <c r="C40" t="s">
        <v>31</v>
      </c>
      <c r="D40" t="s">
        <v>32</v>
      </c>
      <c r="E40" t="s">
        <v>33</v>
      </c>
    </row>
    <row r="41" spans="1:5" ht="13.5" thickBot="1">
      <c r="A41" s="8"/>
      <c r="B41" s="23">
        <f>-B16</f>
        <v>-1100000</v>
      </c>
      <c r="C41" s="9">
        <f>C27</f>
        <v>414000</v>
      </c>
      <c r="D41" s="9">
        <f>D27</f>
        <v>450000</v>
      </c>
      <c r="E41" s="24">
        <f>E27+E35</f>
        <v>551000</v>
      </c>
    </row>
    <row r="42" spans="1:5" ht="13.5" thickBot="1">
      <c r="A42" s="10" t="s">
        <v>34</v>
      </c>
      <c r="B42" s="10" t="s">
        <v>35</v>
      </c>
      <c r="C42" s="9"/>
      <c r="D42" s="9"/>
      <c r="E42" s="24"/>
    </row>
    <row r="43" spans="1:5" ht="12.75">
      <c r="A43" s="8"/>
      <c r="B43" s="8"/>
      <c r="C43" s="9"/>
      <c r="D43" s="9"/>
      <c r="E43" s="24"/>
    </row>
    <row r="44" spans="1:5" ht="12.75">
      <c r="A44" s="25" t="s">
        <v>36</v>
      </c>
      <c r="B44" s="26"/>
      <c r="C44" s="27"/>
      <c r="D44" s="28"/>
      <c r="E44" s="29">
        <f>NPV(C38,C41:E41)+B41</f>
        <v>62238.91810668656</v>
      </c>
    </row>
    <row r="45" spans="1:5" ht="12.75">
      <c r="A45" s="25" t="s">
        <v>37</v>
      </c>
      <c r="B45" s="26"/>
      <c r="C45" s="27"/>
      <c r="D45" s="28"/>
      <c r="E45" s="29">
        <f>IRR(B41:E41)</f>
        <v>0.13033574350517815</v>
      </c>
    </row>
    <row r="46" spans="1:11" ht="12.75">
      <c r="A46" s="25" t="s">
        <v>38</v>
      </c>
      <c r="B46" s="26"/>
      <c r="C46" s="27"/>
      <c r="D46" s="28"/>
      <c r="E46" s="29">
        <f>MIRR(B41:E41,,C38)</f>
        <v>0.12036687888056163</v>
      </c>
      <c r="G46" s="8"/>
      <c r="H46" s="8"/>
      <c r="I46" s="8"/>
      <c r="J46" s="8"/>
      <c r="K46" s="8"/>
    </row>
    <row r="47" spans="1:11" ht="13.5" thickBot="1">
      <c r="A47" s="8"/>
      <c r="B47" s="8"/>
      <c r="C47" s="30"/>
      <c r="D47" s="8"/>
      <c r="E47" s="8"/>
      <c r="F47" s="8"/>
      <c r="G47" s="8"/>
      <c r="H47" s="8"/>
      <c r="I47" s="8"/>
      <c r="J47" s="8"/>
      <c r="K47" s="8"/>
    </row>
    <row r="48" spans="1:11" ht="13.5" thickBot="1">
      <c r="A48" s="10" t="s">
        <v>39</v>
      </c>
      <c r="B48" s="18"/>
      <c r="C48" s="31"/>
      <c r="D48" s="8"/>
      <c r="E48" s="8"/>
      <c r="F48" s="8"/>
      <c r="G48" s="8"/>
      <c r="H48" s="8"/>
      <c r="I48" s="8"/>
      <c r="J48" s="8"/>
      <c r="K48" s="8"/>
    </row>
    <row r="49" spans="1:11" ht="12.75">
      <c r="A49" s="22"/>
      <c r="B49" s="22"/>
      <c r="C49" s="8"/>
      <c r="D49" s="8"/>
      <c r="E49" s="8"/>
      <c r="F49" s="8"/>
      <c r="G49" s="8"/>
      <c r="H49" s="30"/>
      <c r="I49" s="8"/>
      <c r="J49" s="8"/>
      <c r="K49" s="8"/>
    </row>
    <row r="50" spans="1:1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.75">
      <c r="A51" s="8"/>
      <c r="B51" s="8"/>
      <c r="C51" s="32"/>
      <c r="D51" s="33"/>
      <c r="E51" s="7"/>
      <c r="F51" s="7"/>
      <c r="G51" s="32"/>
      <c r="H51" s="34"/>
      <c r="I51" s="8"/>
      <c r="J51" s="8"/>
      <c r="K51" s="8"/>
    </row>
    <row r="52" spans="1:11" ht="12.75">
      <c r="A52" s="8"/>
      <c r="B52" s="8"/>
      <c r="C52" s="32"/>
      <c r="D52" s="33"/>
      <c r="E52" s="7"/>
      <c r="F52" s="7"/>
      <c r="G52" s="32"/>
      <c r="H52" s="34"/>
      <c r="I52" s="8"/>
      <c r="J52" s="8"/>
      <c r="K52" s="8"/>
    </row>
    <row r="53" spans="1:11" ht="12.75">
      <c r="A53" s="8"/>
      <c r="B53" s="8"/>
      <c r="C53" s="32"/>
      <c r="D53" s="33"/>
      <c r="E53" s="7"/>
      <c r="F53" s="7"/>
      <c r="G53" s="32"/>
      <c r="H53" s="34"/>
      <c r="I53" s="8"/>
      <c r="J53" s="8"/>
      <c r="K53" s="8"/>
    </row>
    <row r="54" spans="1:11" ht="12.75">
      <c r="A54" s="8"/>
      <c r="B54" s="8"/>
      <c r="D54" s="33"/>
      <c r="E54" s="7"/>
      <c r="F54" s="7"/>
      <c r="G54" s="32"/>
      <c r="H54" s="34"/>
      <c r="I54" s="8"/>
      <c r="J54" s="8"/>
      <c r="K54" s="8"/>
    </row>
    <row r="56" ht="12.75">
      <c r="C56" s="32"/>
    </row>
  </sheetData>
  <mergeCells count="2">
    <mergeCell ref="A1:D1"/>
    <mergeCell ref="A3:D3"/>
  </mergeCells>
  <printOptions gridLines="1" headings="1"/>
  <pageMargins left="0.75" right="0.5" top="0.65" bottom="0.5" header="0.27" footer="0.26"/>
  <pageSetup horizontalDpi="600" verticalDpi="600" orientation="portrait" scale="90" r:id="rId4"/>
  <headerFooter alignWithMargins="0">
    <oddHeader>&amp;L&amp;"Arial,Bold"&amp;14KEY&amp;CChapter 11
 Cash Flow Estimation and Risk Analysis&amp;RFINC 5880</oddHeader>
    <oddFooter>&amp;LBrigham 11th Edition&amp;C&amp;P of &amp;N&amp;R&amp;D</oddFooter>
  </headerFooter>
  <drawing r:id="rId3"/>
  <legacyDrawing r:id="rId2"/>
  <oleObjects>
    <oleObject progId="Equation.3" shapeId="169407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Barna Lambert</dc:creator>
  <cp:keywords/>
  <dc:description/>
  <cp:lastModifiedBy>Barna Lambert</cp:lastModifiedBy>
  <dcterms:created xsi:type="dcterms:W3CDTF">2005-09-16T04:46:39Z</dcterms:created>
  <dcterms:modified xsi:type="dcterms:W3CDTF">2005-09-16T04:47:02Z</dcterms:modified>
  <cp:category/>
  <cp:version/>
  <cp:contentType/>
  <cp:contentStatus/>
</cp:coreProperties>
</file>