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<sst xmlns="http://schemas.openxmlformats.org/spreadsheetml/2006/main" count="41" uniqueCount="37">
  <si>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1. Average Cost</t>
  </si>
  <si>
    <t>Year 1</t>
  </si>
  <si>
    <t>Year 2</t>
  </si>
  <si>
    <t>Year3</t>
  </si>
  <si>
    <t>Year 4</t>
  </si>
  <si>
    <t>Year 5</t>
  </si>
  <si>
    <t>Cost of Machine</t>
  </si>
  <si>
    <t>Total</t>
  </si>
  <si>
    <t>Service Contract Costs</t>
  </si>
  <si>
    <t>Service Call Costs</t>
  </si>
  <si>
    <t>Supplies</t>
  </si>
  <si>
    <t>Personnel</t>
  </si>
  <si>
    <t>Average Cost</t>
  </si>
  <si>
    <t>Option A</t>
  </si>
  <si>
    <t>Option B</t>
  </si>
  <si>
    <t>Option C</t>
  </si>
  <si>
    <t>Option D</t>
  </si>
  <si>
    <t>Number of beds in unit</t>
  </si>
  <si>
    <t>Rate of utilisation</t>
  </si>
  <si>
    <t>Number of Beds utilised per day</t>
  </si>
  <si>
    <t>No of Days in Year</t>
  </si>
  <si>
    <t>Number of Beds used each year</t>
  </si>
  <si>
    <t>Incremental Revenue per Bed</t>
  </si>
  <si>
    <t>Expected Differential Revenue</t>
  </si>
  <si>
    <t>Standard Room revenue per bed</t>
  </si>
  <si>
    <t>Expected Standard Revenue</t>
  </si>
  <si>
    <t>Increase in Revenue</t>
  </si>
  <si>
    <t>Discount / Bad Debts (10%)</t>
  </si>
  <si>
    <t>Net Revenue Received</t>
  </si>
  <si>
    <t>Opportunity Cost</t>
  </si>
  <si>
    <t>Differential Margin</t>
  </si>
  <si>
    <t>Number not utilised in 1 day</t>
  </si>
  <si>
    <t>number of days per year</t>
  </si>
  <si>
    <t>number not utilised per day</t>
  </si>
  <si>
    <t>Number of beds not utilised pa</t>
  </si>
  <si>
    <t>Lost revenue per bed</t>
  </si>
  <si>
    <t>Lost revenue per year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</si>
</sst>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165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65" fontId="0" fillId="0" borderId="0" xfId="15" applyNumberFormat="1" applyBorder="1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43" fontId="1" fillId="0" borderId="2" xfId="15" applyFont="1" applyBorder="1" applyAlignment="1">
      <alignment/>
    </xf>
    <xf numFmtId="43" fontId="1" fillId="0" borderId="0" xfId="15" applyFont="1" applyAlignment="1">
      <alignment/>
    </xf>
    <xf numFmtId="0" fontId="0" fillId="0" borderId="3" xfId="0" applyBorder="1" applyAlignment="1">
      <alignment/>
    </xf>
    <xf numFmtId="9" fontId="0" fillId="0" borderId="3" xfId="15" applyNumberFormat="1" applyBorder="1" applyAlignment="1">
      <alignment/>
    </xf>
    <xf numFmtId="165" fontId="0" fillId="0" borderId="3" xfId="15" applyNumberFormat="1" applyBorder="1" applyAlignment="1">
      <alignment/>
    </xf>
    <xf numFmtId="164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7"/>
  <sheetViews>
    <sheetView tabSelected="1" workbookViewId="0" topLeftCell="A26">
      <selection activeCell="A41" sqref="A41"/>
    </sheetView>
  </sheetViews>
  <sheetFormatPr defaultColWidth="9.140625" defaultRowHeight="12.75"/>
  <cols>
    <col min="1" max="1" width="33.421875" style="0" customWidth="1"/>
    <col min="2" max="5" width="11.28125" style="0" bestFit="1" customWidth="1"/>
    <col min="6" max="6" width="10.28125" style="0" bestFit="1" customWidth="1"/>
    <col min="7" max="7" width="11.28125" style="0" bestFit="1" customWidth="1"/>
  </cols>
  <sheetData>
    <row r="1" spans="1:58" ht="12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3" t="s">
        <v>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2.75">
      <c r="A2" s="1" t="s">
        <v>6</v>
      </c>
      <c r="B2" s="1">
        <v>44570</v>
      </c>
      <c r="C2" s="1"/>
      <c r="D2" s="1"/>
      <c r="E2" s="1"/>
      <c r="F2" s="1"/>
      <c r="G2" s="1">
        <f>SUM(B2:F2)</f>
        <v>44570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2.75">
      <c r="A3" s="2" t="s">
        <v>8</v>
      </c>
      <c r="B3" s="1"/>
      <c r="C3" s="1">
        <v>3060</v>
      </c>
      <c r="D3" s="1">
        <f>C3*1.1</f>
        <v>3366.0000000000005</v>
      </c>
      <c r="E3" s="1">
        <f>D3*1.1</f>
        <v>3702.600000000001</v>
      </c>
      <c r="F3" s="1">
        <f>E3*1.1</f>
        <v>4072.860000000001</v>
      </c>
      <c r="G3" s="1">
        <f>SUM(B3:F3)</f>
        <v>14201.460000000001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2.75">
      <c r="A4" s="2" t="s">
        <v>9</v>
      </c>
      <c r="B4" s="1"/>
      <c r="C4" s="1">
        <f>2400</f>
        <v>2400</v>
      </c>
      <c r="D4" s="1">
        <f>2400*1.1</f>
        <v>2640</v>
      </c>
      <c r="E4" s="1">
        <f>D4*1.1</f>
        <v>2904.0000000000005</v>
      </c>
      <c r="F4" s="1">
        <f>E4*1.1</f>
        <v>3194.4000000000005</v>
      </c>
      <c r="G4" s="1">
        <f>SUM(B4:F4)</f>
        <v>11138.400000000001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2.75">
      <c r="A5" s="2" t="s">
        <v>10</v>
      </c>
      <c r="B5" s="1">
        <f>2800</f>
        <v>2800</v>
      </c>
      <c r="C5" s="1">
        <f>B5*1.12</f>
        <v>3136.0000000000005</v>
      </c>
      <c r="D5" s="1">
        <f>C5*1.12</f>
        <v>3512.3200000000006</v>
      </c>
      <c r="E5" s="1">
        <f>D5*1.12</f>
        <v>3933.798400000001</v>
      </c>
      <c r="F5" s="1">
        <f>E5*1.12</f>
        <v>4405.854208000002</v>
      </c>
      <c r="G5" s="1">
        <f>SUM(B5:F5)</f>
        <v>17787.972608000004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2.75">
      <c r="A6" s="2" t="s">
        <v>11</v>
      </c>
      <c r="B6" s="1">
        <f>25000+17000+17000</f>
        <v>59000</v>
      </c>
      <c r="C6" s="1">
        <f>25000+17000+17000</f>
        <v>59000</v>
      </c>
      <c r="D6" s="1">
        <f>25000+17000+17000</f>
        <v>59000</v>
      </c>
      <c r="E6" s="1">
        <f>25000+17000+17000</f>
        <v>59000</v>
      </c>
      <c r="F6" s="1">
        <f>25000+17000+17000</f>
        <v>59000</v>
      </c>
      <c r="G6" s="1">
        <f>SUM(B6:F6)</f>
        <v>295000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13.5" thickBot="1">
      <c r="A7" s="2" t="s">
        <v>7</v>
      </c>
      <c r="B7" s="7">
        <f>SUM(B2:B6)</f>
        <v>106370</v>
      </c>
      <c r="C7" s="7">
        <f>SUM(C2:C6)</f>
        <v>67596</v>
      </c>
      <c r="D7" s="7">
        <f>SUM(D2:D6)</f>
        <v>68518.32</v>
      </c>
      <c r="E7" s="7">
        <f>SUM(E2:E6)</f>
        <v>69540.3984</v>
      </c>
      <c r="F7" s="7">
        <f>SUM(F2:F6)</f>
        <v>70673.114208</v>
      </c>
      <c r="G7" s="7">
        <f>SUM(G2:G6)</f>
        <v>382697.832608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13.5" thickTop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12.75">
      <c r="A9" s="9" t="s">
        <v>12</v>
      </c>
      <c r="B9" s="1">
        <f>AVERAGE(B7:F7)</f>
        <v>76539.5665216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12.75">
      <c r="A11" s="2"/>
      <c r="B11" s="9" t="s">
        <v>13</v>
      </c>
      <c r="C11" s="9" t="s">
        <v>14</v>
      </c>
      <c r="D11" s="9" t="s">
        <v>15</v>
      </c>
      <c r="E11" s="9" t="s">
        <v>16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12.75">
      <c r="A12" s="2" t="s">
        <v>17</v>
      </c>
      <c r="B12" s="3">
        <v>8</v>
      </c>
      <c r="C12" s="3">
        <v>8</v>
      </c>
      <c r="D12" s="3">
        <v>8</v>
      </c>
      <c r="E12" s="3">
        <v>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12.75">
      <c r="A13" s="2" t="s">
        <v>18</v>
      </c>
      <c r="B13" s="11">
        <v>0.4</v>
      </c>
      <c r="C13" s="11">
        <v>0.6</v>
      </c>
      <c r="D13" s="11">
        <v>0.4</v>
      </c>
      <c r="E13" s="11">
        <v>0.6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2.75">
      <c r="A14" s="2" t="s">
        <v>19</v>
      </c>
      <c r="B14" s="4">
        <f>B13*B12</f>
        <v>3.2</v>
      </c>
      <c r="C14" s="4">
        <f>C13*C12</f>
        <v>4.8</v>
      </c>
      <c r="D14" s="4">
        <f>D13*D12</f>
        <v>3.2</v>
      </c>
      <c r="E14" s="4">
        <f>E13*E12</f>
        <v>4.8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12.75">
      <c r="A15" s="2" t="s">
        <v>20</v>
      </c>
      <c r="B15" s="12">
        <v>365</v>
      </c>
      <c r="C15" s="12">
        <v>365</v>
      </c>
      <c r="D15" s="12">
        <v>365</v>
      </c>
      <c r="E15" s="12">
        <v>365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2.75">
      <c r="A16" s="2" t="s">
        <v>21</v>
      </c>
      <c r="B16" s="5">
        <f>B15*B14</f>
        <v>1168</v>
      </c>
      <c r="C16" s="5">
        <f>C15*C14</f>
        <v>1752</v>
      </c>
      <c r="D16" s="5">
        <f>D15*D14</f>
        <v>1168</v>
      </c>
      <c r="E16" s="5">
        <f>E15*E14</f>
        <v>1752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12.75">
      <c r="A17" s="2" t="s">
        <v>22</v>
      </c>
      <c r="B17" s="1">
        <v>80</v>
      </c>
      <c r="C17" s="1">
        <v>80</v>
      </c>
      <c r="D17" s="1">
        <v>120</v>
      </c>
      <c r="E17" s="1">
        <v>120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2.75">
      <c r="A18" s="2" t="s">
        <v>23</v>
      </c>
      <c r="B18" s="6">
        <f>B17*B16</f>
        <v>93440</v>
      </c>
      <c r="C18" s="6">
        <f>C17*C16</f>
        <v>140160</v>
      </c>
      <c r="D18" s="6">
        <f>D17*D16</f>
        <v>140160</v>
      </c>
      <c r="E18" s="6">
        <f>E17*E16</f>
        <v>210240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2.75">
      <c r="A19" s="2" t="s">
        <v>24</v>
      </c>
      <c r="B19" s="1">
        <v>120</v>
      </c>
      <c r="C19" s="1">
        <v>120</v>
      </c>
      <c r="D19" s="1">
        <v>120</v>
      </c>
      <c r="E19" s="1">
        <v>120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2.75">
      <c r="A20" s="2" t="s">
        <v>25</v>
      </c>
      <c r="B20" s="1">
        <f>B19*B16</f>
        <v>140160</v>
      </c>
      <c r="C20" s="1">
        <f>C19*C16</f>
        <v>210240</v>
      </c>
      <c r="D20" s="1">
        <f>D19*D16</f>
        <v>140160</v>
      </c>
      <c r="E20" s="1">
        <f>E19*E16</f>
        <v>210240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2.75">
      <c r="A21" s="2" t="s">
        <v>26</v>
      </c>
      <c r="B21" s="6">
        <f>B18+B20</f>
        <v>233600</v>
      </c>
      <c r="C21" s="6">
        <f>C18+C20</f>
        <v>350400</v>
      </c>
      <c r="D21" s="6">
        <f>D18+D20</f>
        <v>280320</v>
      </c>
      <c r="E21" s="6">
        <f>E18+E20</f>
        <v>420480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2.75">
      <c r="A22" s="2" t="s">
        <v>27</v>
      </c>
      <c r="B22" s="1">
        <f>0.1*B21</f>
        <v>23360</v>
      </c>
      <c r="C22" s="1">
        <f>0.1*C21</f>
        <v>35040</v>
      </c>
      <c r="D22" s="1">
        <f>0.1*D21</f>
        <v>28032</v>
      </c>
      <c r="E22" s="1">
        <f>0.1*E21</f>
        <v>42048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3.5" thickBot="1">
      <c r="A23" s="2" t="s">
        <v>28</v>
      </c>
      <c r="B23" s="8">
        <f>B21-B22</f>
        <v>210240</v>
      </c>
      <c r="C23" s="8">
        <f>C21-C22</f>
        <v>315360</v>
      </c>
      <c r="D23" s="8">
        <f>D21-D22</f>
        <v>252288</v>
      </c>
      <c r="E23" s="8">
        <f>E21-E22</f>
        <v>378432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3.5" thickTop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2.75">
      <c r="A25" s="2" t="s">
        <v>12</v>
      </c>
      <c r="B25" s="1">
        <f>$B$9</f>
        <v>76539.5665216</v>
      </c>
      <c r="C25" s="1">
        <f>$B$9</f>
        <v>76539.5665216</v>
      </c>
      <c r="D25" s="1">
        <f>$B$9</f>
        <v>76539.5665216</v>
      </c>
      <c r="E25" s="1">
        <f>$B$9</f>
        <v>76539.5665216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2.75">
      <c r="A26" s="2" t="s">
        <v>29</v>
      </c>
      <c r="B26" s="1">
        <v>210240</v>
      </c>
      <c r="C26" s="1">
        <v>140160</v>
      </c>
      <c r="D26" s="1">
        <v>210240</v>
      </c>
      <c r="E26" s="1">
        <v>140160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3.5" thickBot="1">
      <c r="A27" s="2" t="s">
        <v>30</v>
      </c>
      <c r="B27" s="8">
        <f>B23-B25-B26</f>
        <v>-76539.5665216</v>
      </c>
      <c r="C27" s="8">
        <f>C23-C25-C26</f>
        <v>98660.4334784</v>
      </c>
      <c r="D27" s="8">
        <f>D23-D25-D26</f>
        <v>-34491.566521600005</v>
      </c>
      <c r="E27" s="8">
        <f>E23-E25-E26</f>
        <v>161732.4334784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2.75">
      <c r="A29" s="9" t="s">
        <v>29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" ht="12.75">
      <c r="A31" s="2" t="s">
        <v>17</v>
      </c>
      <c r="B31">
        <v>8</v>
      </c>
      <c r="C31">
        <v>8</v>
      </c>
      <c r="D31">
        <v>8</v>
      </c>
      <c r="E31">
        <v>8</v>
      </c>
    </row>
    <row r="32" spans="1:5" ht="12.75">
      <c r="A32" s="2" t="s">
        <v>31</v>
      </c>
      <c r="B32" s="10">
        <v>0.6</v>
      </c>
      <c r="C32" s="10">
        <v>0.4</v>
      </c>
      <c r="D32" s="10">
        <v>0.6</v>
      </c>
      <c r="E32" s="10">
        <v>0.4</v>
      </c>
    </row>
    <row r="33" spans="1:5" ht="12.75">
      <c r="A33" s="2" t="s">
        <v>33</v>
      </c>
      <c r="B33">
        <f>B32*B31</f>
        <v>4.8</v>
      </c>
      <c r="C33">
        <f>C32*C31</f>
        <v>3.2</v>
      </c>
      <c r="D33">
        <f>D32*D31</f>
        <v>4.8</v>
      </c>
      <c r="E33">
        <f>E32*E31</f>
        <v>3.2</v>
      </c>
    </row>
    <row r="34" spans="1:5" ht="12.75">
      <c r="A34" s="2" t="s">
        <v>32</v>
      </c>
      <c r="B34" s="10">
        <v>365</v>
      </c>
      <c r="C34" s="10">
        <v>365</v>
      </c>
      <c r="D34" s="10">
        <v>365</v>
      </c>
      <c r="E34" s="10">
        <v>365</v>
      </c>
    </row>
    <row r="35" spans="1:5" ht="12.75">
      <c r="A35" s="2" t="s">
        <v>34</v>
      </c>
      <c r="B35">
        <f>B34*B33</f>
        <v>1752</v>
      </c>
      <c r="C35">
        <f>C34*C33</f>
        <v>1168</v>
      </c>
      <c r="D35">
        <f>D34*D33</f>
        <v>1752</v>
      </c>
      <c r="E35">
        <f>E34*E33</f>
        <v>1168</v>
      </c>
    </row>
    <row r="36" spans="1:5" ht="12.75">
      <c r="A36" s="2" t="s">
        <v>35</v>
      </c>
      <c r="B36" s="1">
        <f>120</f>
        <v>120</v>
      </c>
      <c r="C36" s="1">
        <f>120</f>
        <v>120</v>
      </c>
      <c r="D36" s="1">
        <f>120</f>
        <v>120</v>
      </c>
      <c r="E36" s="1">
        <f>120</f>
        <v>120</v>
      </c>
    </row>
    <row r="37" spans="1:5" ht="13.5" thickBot="1">
      <c r="A37" s="2" t="s">
        <v>36</v>
      </c>
      <c r="B37" s="8">
        <f>B36*B35</f>
        <v>210240</v>
      </c>
      <c r="C37" s="8">
        <f>C36*C35</f>
        <v>140160</v>
      </c>
      <c r="D37" s="8">
        <f>D36*D35</f>
        <v>210240</v>
      </c>
      <c r="E37" s="8">
        <f>E36*E35</f>
        <v>140160</v>
      </c>
    </row>
    <row r="38" ht="13.5" thickTop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Technology, Sydney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Schneider</dc:creator>
  <cp:keywords/>
  <dc:description/>
  <cp:lastModifiedBy>Chris Schneider</cp:lastModifiedBy>
  <cp:lastPrinted>2003-08-30T00:41:29Z</cp:lastPrinted>
  <dcterms:created xsi:type="dcterms:W3CDTF">2003-08-30T00:09:05Z</dcterms:created>
  <dcterms:modified xsi:type="dcterms:W3CDTF">2003-08-30T01:05:11Z</dcterms:modified>
  <cp:category/>
  <cp:version/>
  <cp:contentType/>
  <cp:contentStatus/>
</cp:coreProperties>
</file>