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<sst xmlns="http://schemas.openxmlformats.org/spreadsheetml/2006/main" count="108" uniqueCount="35">
  <si>
    <t>Cash Management Plan</t>
  </si>
  <si>
    <t>Savings</t>
  </si>
  <si>
    <t>As at January 1, 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</si>
  <si>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</si>
  <si>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</si>
  <si>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</si>
  <si>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</si>
  <si>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</si>
  <si>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</si>
  <si>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</si>
  <si>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</si>
  <si>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</si>
  <si>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</si>
  <si>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</si>
  <si>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</si>
  <si>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(Note: The problem did not stipulate whether or not the interest in the account was earned on a simple or compound basis.</t>
  </si>
  <si>
    <t>Beginning Balance</t>
  </si>
  <si>
    <t>Additions</t>
  </si>
  <si>
    <t>Closing Balance</t>
  </si>
  <si>
    <t>For the purposes of this problem, I will assume that the interest is earned on a compound basis and that</t>
  </si>
  <si>
    <t>the deposit of $5000 is made at the beginning of the month).</t>
  </si>
  <si>
    <t>Balance Before Interest</t>
  </si>
  <si>
    <t>Regular Checking Acct</t>
  </si>
  <si>
    <t>Total Net Worth</t>
  </si>
  <si>
    <t>Interest Rate</t>
  </si>
  <si>
    <t>Interest Earned</t>
  </si>
  <si>
    <t>Option #2: Take the $7400 out of the account and invest in the stock market while keeping the $5000 additions in the account.</t>
  </si>
  <si>
    <t>(Note: Stock market investments are inherently risky.  There is a good chance that the entire $7400 balance could be lost.</t>
  </si>
  <si>
    <t>Stock Market Investment</t>
  </si>
  <si>
    <t>Let's say, however, that he is successful in the stock market and earns a return of 5%.  The above calculation shows</t>
  </si>
  <si>
    <t>how that would turn out.)</t>
  </si>
  <si>
    <t>Imagine, however, if the entire investment of $7400 was lost immediately, this is how it would look.</t>
  </si>
  <si>
    <t>Monthly withdrawls</t>
  </si>
  <si>
    <t>Option #1: Keep Everything in the savings acct and make withdrawls of $140/week</t>
  </si>
  <si>
    <t>Option 3: Invest in the 4% money market account and avoid the stock market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</si>
</sst>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7" formatCode="_-&quot;$&quot;* #,##0.0000_-;\-&quot;$&quot;* #,##0.0000_-;_-&quot;$&quot;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44" fontId="0" fillId="0" borderId="0" xfId="17" applyAlignment="1">
      <alignment/>
    </xf>
    <xf numFmtId="165" fontId="0" fillId="0" borderId="0" xfId="17" applyNumberFormat="1" applyAlignment="1">
      <alignment/>
    </xf>
    <xf numFmtId="44" fontId="0" fillId="0" borderId="0" xfId="17" applyNumberFormat="1" applyAlignment="1">
      <alignment/>
    </xf>
    <xf numFmtId="165" fontId="0" fillId="0" borderId="0" xfId="17" applyNumberFormat="1" applyFont="1" applyAlignment="1">
      <alignment/>
    </xf>
    <xf numFmtId="44" fontId="0" fillId="0" borderId="0" xfId="0" applyNumberFormat="1" applyAlignment="1">
      <alignment/>
    </xf>
    <xf numFmtId="44" fontId="0" fillId="2" borderId="1" xfId="17" applyNumberFormat="1" applyFill="1" applyBorder="1" applyAlignment="1">
      <alignment/>
    </xf>
    <xf numFmtId="44" fontId="0" fillId="0" borderId="0" xfId="17" applyNumberFormat="1" applyFill="1" applyBorder="1" applyAlignment="1">
      <alignment/>
    </xf>
    <xf numFmtId="44" fontId="0" fillId="2" borderId="1" xfId="0" applyNumberFormat="1" applyFill="1" applyBorder="1" applyAlignment="1">
      <alignment/>
    </xf>
    <xf numFmtId="165" fontId="0" fillId="0" borderId="2" xfId="17" applyNumberFormat="1" applyBorder="1" applyAlignment="1">
      <alignment/>
    </xf>
    <xf numFmtId="44" fontId="0" fillId="0" borderId="2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64">
      <selection activeCell="M83" sqref="M83"/>
    </sheetView>
  </sheetViews>
  <sheetFormatPr defaultColWidth="9.140625" defaultRowHeight="12.75"/>
  <cols>
    <col min="1" max="1" width="21.8515625" style="0" customWidth="1"/>
    <col min="2" max="13" width="11.2812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33</v>
      </c>
    </row>
    <row r="4" spans="2:13" ht="12.75"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</row>
    <row r="5" ht="12.75">
      <c r="A5" t="s">
        <v>1</v>
      </c>
    </row>
    <row r="6" spans="1:13" ht="12.75">
      <c r="A6" t="s">
        <v>16</v>
      </c>
      <c r="B6" s="3">
        <v>7400</v>
      </c>
      <c r="C6" s="6">
        <f>B12</f>
        <v>11840.709589041096</v>
      </c>
      <c r="D6" s="6">
        <f>C12</f>
        <v>16281.844999549634</v>
      </c>
      <c r="E6" s="6">
        <f>D12</f>
        <v>20723.40627235781</v>
      </c>
      <c r="F6" s="6">
        <f aca="true" t="shared" si="0" ref="F6:M6">E12</f>
        <v>25165.393448301733</v>
      </c>
      <c r="G6" s="6">
        <f t="shared" si="0"/>
        <v>29607.806568221433</v>
      </c>
      <c r="H6" s="6">
        <f t="shared" si="0"/>
        <v>34050.645672960854</v>
      </c>
      <c r="I6" s="6">
        <f t="shared" si="0"/>
        <v>38493.91080336785</v>
      </c>
      <c r="J6" s="6">
        <f t="shared" si="0"/>
        <v>42937.6020002942</v>
      </c>
      <c r="K6" s="6">
        <f t="shared" si="0"/>
        <v>47381.7193045956</v>
      </c>
      <c r="L6" s="6">
        <f t="shared" si="0"/>
        <v>51826.262757131655</v>
      </c>
      <c r="M6" s="6">
        <f t="shared" si="0"/>
        <v>56271.232398765904</v>
      </c>
    </row>
    <row r="7" spans="1:13" ht="12.75">
      <c r="A7" t="s">
        <v>17</v>
      </c>
      <c r="B7" s="3">
        <v>5000</v>
      </c>
      <c r="C7" s="3">
        <v>5000</v>
      </c>
      <c r="D7" s="3">
        <v>5000</v>
      </c>
      <c r="E7" s="3">
        <v>5000</v>
      </c>
      <c r="F7" s="3">
        <v>5000</v>
      </c>
      <c r="G7" s="3">
        <v>5000</v>
      </c>
      <c r="H7" s="3">
        <v>5000</v>
      </c>
      <c r="I7" s="3">
        <v>5000</v>
      </c>
      <c r="J7" s="3">
        <v>5000</v>
      </c>
      <c r="K7" s="3">
        <v>5000</v>
      </c>
      <c r="L7" s="3">
        <v>5000</v>
      </c>
      <c r="M7" s="3">
        <v>5000</v>
      </c>
    </row>
    <row r="8" spans="1:13" ht="12.75">
      <c r="A8" t="s">
        <v>32</v>
      </c>
      <c r="B8" s="3">
        <f>-140*4</f>
        <v>-560</v>
      </c>
      <c r="C8" s="3">
        <f>-140*4</f>
        <v>-560</v>
      </c>
      <c r="D8" s="3">
        <f aca="true" t="shared" si="1" ref="D8:M8">-140*4</f>
        <v>-560</v>
      </c>
      <c r="E8" s="3">
        <f t="shared" si="1"/>
        <v>-560</v>
      </c>
      <c r="F8" s="3">
        <f t="shared" si="1"/>
        <v>-560</v>
      </c>
      <c r="G8" s="3">
        <f t="shared" si="1"/>
        <v>-560</v>
      </c>
      <c r="H8" s="3">
        <f t="shared" si="1"/>
        <v>-560</v>
      </c>
      <c r="I8" s="3">
        <f t="shared" si="1"/>
        <v>-560</v>
      </c>
      <c r="J8" s="3">
        <f t="shared" si="1"/>
        <v>-560</v>
      </c>
      <c r="K8" s="3">
        <f t="shared" si="1"/>
        <v>-560</v>
      </c>
      <c r="L8" s="3">
        <f t="shared" si="1"/>
        <v>-560</v>
      </c>
      <c r="M8" s="3">
        <f t="shared" si="1"/>
        <v>-560</v>
      </c>
    </row>
    <row r="9" spans="1:13" ht="12.75">
      <c r="A9" t="s">
        <v>21</v>
      </c>
      <c r="B9" s="10">
        <f>B6+B7+B8</f>
        <v>11840</v>
      </c>
      <c r="C9" s="10">
        <f>C6+C7+C8</f>
        <v>16280.709589041096</v>
      </c>
      <c r="D9" s="10">
        <f aca="true" t="shared" si="2" ref="D9:M9">D6+D7+D8</f>
        <v>20721.844999549634</v>
      </c>
      <c r="E9" s="10">
        <f t="shared" si="2"/>
        <v>25163.40627235781</v>
      </c>
      <c r="F9" s="10">
        <f t="shared" si="2"/>
        <v>29605.393448301733</v>
      </c>
      <c r="G9" s="10">
        <f t="shared" si="2"/>
        <v>34047.80656822144</v>
      </c>
      <c r="H9" s="10">
        <f t="shared" si="2"/>
        <v>38490.645672960854</v>
      </c>
      <c r="I9" s="10">
        <f t="shared" si="2"/>
        <v>42933.91080336785</v>
      </c>
      <c r="J9" s="10">
        <f t="shared" si="2"/>
        <v>47377.6020002942</v>
      </c>
      <c r="K9" s="10">
        <f t="shared" si="2"/>
        <v>51821.7193045956</v>
      </c>
      <c r="L9" s="10">
        <f t="shared" si="2"/>
        <v>56266.262757131655</v>
      </c>
      <c r="M9" s="10">
        <f t="shared" si="2"/>
        <v>60711.232398765904</v>
      </c>
    </row>
    <row r="10" spans="1:13" ht="12.75">
      <c r="A10" t="s">
        <v>24</v>
      </c>
      <c r="B10" s="1">
        <v>0.035</v>
      </c>
      <c r="C10" s="1">
        <v>0.035</v>
      </c>
      <c r="D10" s="1">
        <v>0.035</v>
      </c>
      <c r="E10" s="1">
        <v>0.035</v>
      </c>
      <c r="F10" s="1">
        <v>0.035</v>
      </c>
      <c r="G10" s="1">
        <v>0.035</v>
      </c>
      <c r="H10" s="1">
        <v>0.035</v>
      </c>
      <c r="I10" s="1">
        <v>0.035</v>
      </c>
      <c r="J10" s="1">
        <v>0.035</v>
      </c>
      <c r="K10" s="1">
        <v>0.035</v>
      </c>
      <c r="L10" s="1">
        <v>0.035</v>
      </c>
      <c r="M10" s="1">
        <v>0.035</v>
      </c>
    </row>
    <row r="11" spans="1:13" s="3" customFormat="1" ht="12.75">
      <c r="A11" s="5" t="s">
        <v>25</v>
      </c>
      <c r="B11" s="4">
        <f>B6*(B10/365)</f>
        <v>0.7095890410958905</v>
      </c>
      <c r="C11" s="4">
        <f aca="true" t="shared" si="3" ref="C11:M11">C6*(C10/365)</f>
        <v>1.1354105085381874</v>
      </c>
      <c r="D11" s="4">
        <f t="shared" si="3"/>
        <v>1.5612728081759923</v>
      </c>
      <c r="E11" s="4">
        <f t="shared" si="3"/>
        <v>1.9871759439247216</v>
      </c>
      <c r="F11" s="4">
        <f t="shared" si="3"/>
        <v>2.4131199197001663</v>
      </c>
      <c r="G11" s="4">
        <f t="shared" si="3"/>
        <v>2.839104739418494</v>
      </c>
      <c r="H11" s="4">
        <f t="shared" si="3"/>
        <v>3.2651304069962466</v>
      </c>
      <c r="I11" s="4">
        <f t="shared" si="3"/>
        <v>3.691196926350342</v>
      </c>
      <c r="J11" s="4">
        <f t="shared" si="3"/>
        <v>4.117304301398074</v>
      </c>
      <c r="K11" s="4">
        <f t="shared" si="3"/>
        <v>4.543452536057113</v>
      </c>
      <c r="L11" s="4">
        <f t="shared" si="3"/>
        <v>4.969641634245502</v>
      </c>
      <c r="M11" s="4">
        <f t="shared" si="3"/>
        <v>5.395871599881662</v>
      </c>
    </row>
    <row r="12" spans="1:13" s="3" customFormat="1" ht="13.5" thickBot="1">
      <c r="A12" s="5" t="s">
        <v>18</v>
      </c>
      <c r="B12" s="11">
        <f>B9+B11</f>
        <v>11840.709589041096</v>
      </c>
      <c r="C12" s="11">
        <f>C9+C11</f>
        <v>16281.844999549634</v>
      </c>
      <c r="D12" s="11">
        <f aca="true" t="shared" si="4" ref="D12:M12">D9+D11</f>
        <v>20723.40627235781</v>
      </c>
      <c r="E12" s="11">
        <f t="shared" si="4"/>
        <v>25165.393448301733</v>
      </c>
      <c r="F12" s="11">
        <f t="shared" si="4"/>
        <v>29607.806568221433</v>
      </c>
      <c r="G12" s="11">
        <f t="shared" si="4"/>
        <v>34050.645672960854</v>
      </c>
      <c r="H12" s="11">
        <f t="shared" si="4"/>
        <v>38493.91080336785</v>
      </c>
      <c r="I12" s="11">
        <f t="shared" si="4"/>
        <v>42937.6020002942</v>
      </c>
      <c r="J12" s="11">
        <f t="shared" si="4"/>
        <v>47381.7193045956</v>
      </c>
      <c r="K12" s="11">
        <f t="shared" si="4"/>
        <v>51826.262757131655</v>
      </c>
      <c r="L12" s="11">
        <f t="shared" si="4"/>
        <v>56271.232398765904</v>
      </c>
      <c r="M12" s="7">
        <f t="shared" si="4"/>
        <v>60716.628270365785</v>
      </c>
    </row>
    <row r="13" spans="1:13" s="3" customFormat="1" ht="13.5" thickTop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8"/>
    </row>
    <row r="14" spans="1:13" ht="12.75">
      <c r="A14" t="s">
        <v>22</v>
      </c>
      <c r="M14" s="2">
        <v>600</v>
      </c>
    </row>
    <row r="15" ht="12.75">
      <c r="B15" s="1"/>
    </row>
    <row r="16" spans="1:13" ht="13.5" thickBot="1">
      <c r="A16" t="s">
        <v>23</v>
      </c>
      <c r="M16" s="9">
        <f>M12+M14</f>
        <v>61316.628270365785</v>
      </c>
    </row>
    <row r="17" ht="13.5" thickTop="1">
      <c r="M17" s="6"/>
    </row>
    <row r="18" ht="12.75">
      <c r="A18" t="s">
        <v>15</v>
      </c>
    </row>
    <row r="19" ht="12.75">
      <c r="A19" t="s">
        <v>19</v>
      </c>
    </row>
    <row r="20" ht="12.75">
      <c r="A20" t="s">
        <v>20</v>
      </c>
    </row>
    <row r="22" ht="12.75">
      <c r="A22" t="s">
        <v>26</v>
      </c>
    </row>
    <row r="24" spans="2:13" ht="12.75">
      <c r="B24" t="s">
        <v>3</v>
      </c>
      <c r="C24" t="s">
        <v>4</v>
      </c>
      <c r="D24" t="s">
        <v>5</v>
      </c>
      <c r="E24" t="s">
        <v>6</v>
      </c>
      <c r="F24" t="s">
        <v>7</v>
      </c>
      <c r="G24" t="s">
        <v>8</v>
      </c>
      <c r="H24" t="s">
        <v>9</v>
      </c>
      <c r="I24" t="s">
        <v>10</v>
      </c>
      <c r="J24" t="s">
        <v>11</v>
      </c>
      <c r="K24" t="s">
        <v>12</v>
      </c>
      <c r="L24" t="s">
        <v>13</v>
      </c>
      <c r="M24" t="s">
        <v>14</v>
      </c>
    </row>
    <row r="25" ht="12.75">
      <c r="A25" t="s">
        <v>1</v>
      </c>
    </row>
    <row r="26" spans="1:13" ht="12.75">
      <c r="A26" t="s">
        <v>16</v>
      </c>
      <c r="B26" s="3">
        <v>0</v>
      </c>
      <c r="C26" s="6">
        <f>B32</f>
        <v>4440</v>
      </c>
      <c r="D26" s="6">
        <f>C32</f>
        <v>8880.425753424657</v>
      </c>
      <c r="E26" s="6">
        <f>D32</f>
        <v>13321.277301099643</v>
      </c>
      <c r="F26" s="6">
        <f aca="true" t="shared" si="5" ref="F26:M26">E32</f>
        <v>17762.55468385454</v>
      </c>
      <c r="G26" s="6">
        <f t="shared" si="5"/>
        <v>22204.257942522858</v>
      </c>
      <c r="H26" s="6">
        <f t="shared" si="5"/>
        <v>26646.387117942002</v>
      </c>
      <c r="I26" s="6">
        <f t="shared" si="5"/>
        <v>31088.94225095331</v>
      </c>
      <c r="J26" s="6">
        <f t="shared" si="5"/>
        <v>35531.923382402034</v>
      </c>
      <c r="K26" s="6">
        <f t="shared" si="5"/>
        <v>39975.33055313733</v>
      </c>
      <c r="L26" s="6">
        <f t="shared" si="5"/>
        <v>44419.16380401229</v>
      </c>
      <c r="M26" s="6">
        <f t="shared" si="5"/>
        <v>48863.42317588391</v>
      </c>
    </row>
    <row r="27" spans="1:13" ht="12.75">
      <c r="A27" t="s">
        <v>17</v>
      </c>
      <c r="B27" s="3">
        <v>5000</v>
      </c>
      <c r="C27" s="3">
        <v>5000</v>
      </c>
      <c r="D27" s="3">
        <v>5000</v>
      </c>
      <c r="E27" s="3">
        <v>5000</v>
      </c>
      <c r="F27" s="3">
        <v>5000</v>
      </c>
      <c r="G27" s="3">
        <v>5000</v>
      </c>
      <c r="H27" s="3">
        <v>5000</v>
      </c>
      <c r="I27" s="3">
        <v>5000</v>
      </c>
      <c r="J27" s="3">
        <v>5000</v>
      </c>
      <c r="K27" s="3">
        <v>5000</v>
      </c>
      <c r="L27" s="3">
        <v>5000</v>
      </c>
      <c r="M27" s="3">
        <v>5000</v>
      </c>
    </row>
    <row r="28" spans="1:13" ht="12.75">
      <c r="A28" t="s">
        <v>32</v>
      </c>
      <c r="B28" s="3">
        <f>-140*4</f>
        <v>-560</v>
      </c>
      <c r="C28" s="3">
        <f>-140*4</f>
        <v>-560</v>
      </c>
      <c r="D28" s="3">
        <f aca="true" t="shared" si="6" ref="D28:M28">-140*4</f>
        <v>-560</v>
      </c>
      <c r="E28" s="3">
        <f t="shared" si="6"/>
        <v>-560</v>
      </c>
      <c r="F28" s="3">
        <f t="shared" si="6"/>
        <v>-560</v>
      </c>
      <c r="G28" s="3">
        <f t="shared" si="6"/>
        <v>-560</v>
      </c>
      <c r="H28" s="3">
        <f t="shared" si="6"/>
        <v>-560</v>
      </c>
      <c r="I28" s="3">
        <f t="shared" si="6"/>
        <v>-560</v>
      </c>
      <c r="J28" s="3">
        <f t="shared" si="6"/>
        <v>-560</v>
      </c>
      <c r="K28" s="3">
        <f t="shared" si="6"/>
        <v>-560</v>
      </c>
      <c r="L28" s="3">
        <f t="shared" si="6"/>
        <v>-560</v>
      </c>
      <c r="M28" s="3">
        <f t="shared" si="6"/>
        <v>-560</v>
      </c>
    </row>
    <row r="29" spans="1:13" ht="12.75">
      <c r="A29" t="s">
        <v>21</v>
      </c>
      <c r="B29" s="3">
        <f>B26+B27+B28</f>
        <v>4440</v>
      </c>
      <c r="C29" s="3">
        <f aca="true" t="shared" si="7" ref="C29:M29">C26+C27+C28</f>
        <v>8880</v>
      </c>
      <c r="D29" s="3">
        <f t="shared" si="7"/>
        <v>13320.425753424657</v>
      </c>
      <c r="E29" s="3">
        <f t="shared" si="7"/>
        <v>17761.277301099643</v>
      </c>
      <c r="F29" s="3">
        <f t="shared" si="7"/>
        <v>22202.55468385454</v>
      </c>
      <c r="G29" s="3">
        <f t="shared" si="7"/>
        <v>26644.257942522858</v>
      </c>
      <c r="H29" s="3">
        <f t="shared" si="7"/>
        <v>31086.387117942002</v>
      </c>
      <c r="I29" s="3">
        <f t="shared" si="7"/>
        <v>35528.94225095331</v>
      </c>
      <c r="J29" s="3">
        <f t="shared" si="7"/>
        <v>39971.923382402034</v>
      </c>
      <c r="K29" s="3">
        <f t="shared" si="7"/>
        <v>44415.33055313733</v>
      </c>
      <c r="L29" s="3">
        <f t="shared" si="7"/>
        <v>48859.16380401229</v>
      </c>
      <c r="M29" s="3">
        <f t="shared" si="7"/>
        <v>53303.42317588391</v>
      </c>
    </row>
    <row r="30" spans="1:13" ht="12.75">
      <c r="A30" t="s">
        <v>24</v>
      </c>
      <c r="B30" s="1">
        <v>0.035</v>
      </c>
      <c r="C30" s="1">
        <v>0.035</v>
      </c>
      <c r="D30" s="1">
        <v>0.035</v>
      </c>
      <c r="E30" s="1">
        <v>0.035</v>
      </c>
      <c r="F30" s="1">
        <v>0.035</v>
      </c>
      <c r="G30" s="1">
        <v>0.035</v>
      </c>
      <c r="H30" s="1">
        <v>0.035</v>
      </c>
      <c r="I30" s="1">
        <v>0.035</v>
      </c>
      <c r="J30" s="1">
        <v>0.035</v>
      </c>
      <c r="K30" s="1">
        <v>0.035</v>
      </c>
      <c r="L30" s="1">
        <v>0.035</v>
      </c>
      <c r="M30" s="1">
        <v>0.035</v>
      </c>
    </row>
    <row r="31" spans="1:13" s="3" customFormat="1" ht="12.75">
      <c r="A31" s="5" t="s">
        <v>25</v>
      </c>
      <c r="B31" s="4">
        <f>B26*(B30/365)</f>
        <v>0</v>
      </c>
      <c r="C31" s="4">
        <f>C26*(C30/365)</f>
        <v>0.4257534246575343</v>
      </c>
      <c r="D31" s="4">
        <f>D26*(D30/365)</f>
        <v>0.8515476749859261</v>
      </c>
      <c r="E31" s="4">
        <f>E26*(E30/365)</f>
        <v>1.2773827548999659</v>
      </c>
      <c r="F31" s="4">
        <f>F26*(F30/365)</f>
        <v>1.7032586683148192</v>
      </c>
      <c r="G31" s="4">
        <f>G26*(G30/365)</f>
        <v>2.1291754191460277</v>
      </c>
      <c r="H31" s="4">
        <f>H26*(H30/365)</f>
        <v>2.555133011309507</v>
      </c>
      <c r="I31" s="4">
        <f>I26*(I30/365)</f>
        <v>2.9811314487215506</v>
      </c>
      <c r="J31" s="4">
        <f>J26*(J30/365)</f>
        <v>3.4071707352988256</v>
      </c>
      <c r="K31" s="4">
        <f>K26*(K30/365)</f>
        <v>3.8332508749583747</v>
      </c>
      <c r="L31" s="4">
        <f>L26*(L30/365)</f>
        <v>4.259371871617618</v>
      </c>
      <c r="M31" s="4">
        <f>M26*(M30/365)</f>
        <v>4.685533729194348</v>
      </c>
    </row>
    <row r="32" spans="1:13" s="3" customFormat="1" ht="13.5" thickBot="1">
      <c r="A32" s="5" t="s">
        <v>18</v>
      </c>
      <c r="B32" s="4">
        <f>B29+B31</f>
        <v>4440</v>
      </c>
      <c r="C32" s="4">
        <f>C29+C31</f>
        <v>8880.425753424657</v>
      </c>
      <c r="D32" s="4">
        <f>D29+D31</f>
        <v>13321.277301099643</v>
      </c>
      <c r="E32" s="4">
        <f>E29+E31</f>
        <v>17762.55468385454</v>
      </c>
      <c r="F32" s="4">
        <f>F29+F31</f>
        <v>22204.257942522858</v>
      </c>
      <c r="G32" s="4">
        <f>G29+G31</f>
        <v>26646.387117942002</v>
      </c>
      <c r="H32" s="4">
        <f>H29+H31</f>
        <v>31088.94225095331</v>
      </c>
      <c r="I32" s="4">
        <f>I29+I31</f>
        <v>35531.923382402034</v>
      </c>
      <c r="J32" s="4">
        <f>J29+J31</f>
        <v>39975.33055313733</v>
      </c>
      <c r="K32" s="4">
        <f>K29+K31</f>
        <v>44419.16380401229</v>
      </c>
      <c r="L32" s="4">
        <f>L29+L31</f>
        <v>48863.42317588391</v>
      </c>
      <c r="M32" s="7">
        <f>M29+M31</f>
        <v>53308.1087096131</v>
      </c>
    </row>
    <row r="33" spans="1:13" s="3" customFormat="1" ht="13.5" thickTop="1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8"/>
    </row>
    <row r="34" spans="1:13" ht="12.75">
      <c r="A34" t="s">
        <v>22</v>
      </c>
      <c r="M34" s="2">
        <v>600</v>
      </c>
    </row>
    <row r="35" ht="12.75">
      <c r="M35" s="2"/>
    </row>
    <row r="36" spans="1:13" ht="12.75">
      <c r="A36" t="s">
        <v>28</v>
      </c>
      <c r="B36" s="3">
        <v>7400</v>
      </c>
      <c r="C36" s="6">
        <f>B39</f>
        <v>7401.013698630137</v>
      </c>
      <c r="D36" s="6">
        <f aca="true" t="shared" si="8" ref="D36:M36">C39</f>
        <v>7402.0275361231</v>
      </c>
      <c r="E36" s="6">
        <f t="shared" si="8"/>
        <v>7403.041512497911</v>
      </c>
      <c r="F36" s="6">
        <f t="shared" si="8"/>
        <v>7404.055627773596</v>
      </c>
      <c r="G36" s="6">
        <f t="shared" si="8"/>
        <v>7405.069881969182</v>
      </c>
      <c r="H36" s="6">
        <f t="shared" si="8"/>
        <v>7406.084275103698</v>
      </c>
      <c r="I36" s="6">
        <f t="shared" si="8"/>
        <v>7407.098807196178</v>
      </c>
      <c r="J36" s="6">
        <f t="shared" si="8"/>
        <v>7408.113478265657</v>
      </c>
      <c r="K36" s="6">
        <f t="shared" si="8"/>
        <v>7409.128288331173</v>
      </c>
      <c r="L36" s="6">
        <f t="shared" si="8"/>
        <v>7410.143237411767</v>
      </c>
      <c r="M36" s="6">
        <f t="shared" si="8"/>
        <v>7411.15832552648</v>
      </c>
    </row>
    <row r="37" spans="1:13" ht="12.75">
      <c r="A37" t="s">
        <v>24</v>
      </c>
      <c r="B37" s="1">
        <v>0.05</v>
      </c>
      <c r="C37" s="1">
        <v>0.05</v>
      </c>
      <c r="D37" s="1">
        <v>0.05</v>
      </c>
      <c r="E37" s="1">
        <v>0.05</v>
      </c>
      <c r="F37" s="1">
        <v>0.05</v>
      </c>
      <c r="G37" s="1">
        <v>0.05</v>
      </c>
      <c r="H37" s="1">
        <v>0.05</v>
      </c>
      <c r="I37" s="1">
        <v>0.05</v>
      </c>
      <c r="J37" s="1">
        <v>0.05</v>
      </c>
      <c r="K37" s="1">
        <v>0.05</v>
      </c>
      <c r="L37" s="1">
        <v>0.05</v>
      </c>
      <c r="M37" s="1">
        <v>0.05</v>
      </c>
    </row>
    <row r="38" spans="1:13" s="3" customFormat="1" ht="12.75">
      <c r="A38" s="5" t="s">
        <v>25</v>
      </c>
      <c r="B38" s="4">
        <f>B36*(B37/365)</f>
        <v>1.0136986301369864</v>
      </c>
      <c r="C38" s="4">
        <f>C36*(C37/365)</f>
        <v>1.0138374929630325</v>
      </c>
      <c r="D38" s="4">
        <f aca="true" t="shared" si="9" ref="C38:M38">D36*(D37/365)</f>
        <v>1.0139763748113837</v>
      </c>
      <c r="E38" s="4">
        <f t="shared" si="9"/>
        <v>1.0141152756846454</v>
      </c>
      <c r="F38" s="4">
        <f t="shared" si="9"/>
        <v>1.0142541955854243</v>
      </c>
      <c r="G38" s="4">
        <f t="shared" si="9"/>
        <v>1.0143931345163264</v>
      </c>
      <c r="H38" s="4">
        <f t="shared" si="9"/>
        <v>1.0145320924799588</v>
      </c>
      <c r="I38" s="4">
        <f t="shared" si="9"/>
        <v>1.0146710694789287</v>
      </c>
      <c r="J38" s="4">
        <f t="shared" si="9"/>
        <v>1.0148100655158436</v>
      </c>
      <c r="K38" s="4">
        <f t="shared" si="9"/>
        <v>1.0149490805933115</v>
      </c>
      <c r="L38" s="4">
        <f t="shared" si="9"/>
        <v>1.0150881147139408</v>
      </c>
      <c r="M38" s="4">
        <f t="shared" si="9"/>
        <v>1.01522716788034</v>
      </c>
    </row>
    <row r="39" spans="1:13" s="3" customFormat="1" ht="13.5" thickBot="1">
      <c r="A39" s="5" t="s">
        <v>18</v>
      </c>
      <c r="B39" s="4">
        <f>B36+B38</f>
        <v>7401.013698630137</v>
      </c>
      <c r="C39" s="4">
        <f>C36+C38</f>
        <v>7402.0275361231</v>
      </c>
      <c r="D39" s="4">
        <f>D36+D38</f>
        <v>7403.041512497911</v>
      </c>
      <c r="E39" s="4">
        <f>E36+E38</f>
        <v>7404.055627773596</v>
      </c>
      <c r="F39" s="4">
        <f>F36+F38</f>
        <v>7405.069881969182</v>
      </c>
      <c r="G39" s="4">
        <f>G36+G38</f>
        <v>7406.084275103698</v>
      </c>
      <c r="H39" s="4">
        <f>H36+H38</f>
        <v>7407.098807196178</v>
      </c>
      <c r="I39" s="4">
        <f>I36+I38</f>
        <v>7408.113478265657</v>
      </c>
      <c r="J39" s="4">
        <f>J36+J38</f>
        <v>7409.128288331173</v>
      </c>
      <c r="K39" s="4">
        <f>K36+K38</f>
        <v>7410.143237411767</v>
      </c>
      <c r="L39" s="4">
        <f>L36+L38</f>
        <v>7411.15832552648</v>
      </c>
      <c r="M39" s="7">
        <f>M36+M38</f>
        <v>7412.173552694361</v>
      </c>
    </row>
    <row r="40" ht="13.5" thickTop="1">
      <c r="B40" s="1"/>
    </row>
    <row r="41" spans="1:13" ht="13.5" thickBot="1">
      <c r="A41" t="s">
        <v>23</v>
      </c>
      <c r="M41" s="9">
        <f>M32+M34+M39</f>
        <v>61320.28226230746</v>
      </c>
    </row>
    <row r="42" ht="13.5" thickTop="1"/>
    <row r="43" ht="12.75">
      <c r="A43" t="s">
        <v>27</v>
      </c>
    </row>
    <row r="44" ht="12.75">
      <c r="A44" t="s">
        <v>29</v>
      </c>
    </row>
    <row r="45" ht="12.75">
      <c r="A45" t="s">
        <v>30</v>
      </c>
    </row>
    <row r="47" ht="12.75">
      <c r="A47" t="s">
        <v>31</v>
      </c>
    </row>
    <row r="49" spans="2:13" ht="12.75">
      <c r="B49" t="s">
        <v>3</v>
      </c>
      <c r="C49" t="s">
        <v>4</v>
      </c>
      <c r="D49" t="s">
        <v>5</v>
      </c>
      <c r="E49" t="s">
        <v>6</v>
      </c>
      <c r="F49" t="s">
        <v>7</v>
      </c>
      <c r="G49" t="s">
        <v>8</v>
      </c>
      <c r="H49" t="s">
        <v>9</v>
      </c>
      <c r="I49" t="s">
        <v>10</v>
      </c>
      <c r="J49" t="s">
        <v>11</v>
      </c>
      <c r="K49" t="s">
        <v>12</v>
      </c>
      <c r="L49" t="s">
        <v>13</v>
      </c>
      <c r="M49" t="s">
        <v>14</v>
      </c>
    </row>
    <row r="50" ht="12.75">
      <c r="A50" t="s">
        <v>1</v>
      </c>
    </row>
    <row r="51" spans="1:13" ht="12.75">
      <c r="A51" t="s">
        <v>16</v>
      </c>
      <c r="B51" s="3">
        <v>0</v>
      </c>
      <c r="C51" s="6">
        <f>B57</f>
        <v>4440</v>
      </c>
      <c r="D51" s="6">
        <f>C57</f>
        <v>8880.425753424657</v>
      </c>
      <c r="E51" s="6">
        <f>D57</f>
        <v>13321.277301099643</v>
      </c>
      <c r="F51" s="6">
        <f aca="true" t="shared" si="10" ref="F51:M51">E57</f>
        <v>17762.55468385454</v>
      </c>
      <c r="G51" s="6">
        <f t="shared" si="10"/>
        <v>22204.257942522858</v>
      </c>
      <c r="H51" s="6">
        <f t="shared" si="10"/>
        <v>26646.387117942002</v>
      </c>
      <c r="I51" s="6">
        <f t="shared" si="10"/>
        <v>31088.94225095331</v>
      </c>
      <c r="J51" s="6">
        <f t="shared" si="10"/>
        <v>35531.923382402034</v>
      </c>
      <c r="K51" s="6">
        <f t="shared" si="10"/>
        <v>39975.33055313733</v>
      </c>
      <c r="L51" s="6">
        <f t="shared" si="10"/>
        <v>44419.16380401229</v>
      </c>
      <c r="M51" s="6">
        <f t="shared" si="10"/>
        <v>48863.42317588391</v>
      </c>
    </row>
    <row r="52" spans="1:13" ht="12.75">
      <c r="A52" t="s">
        <v>17</v>
      </c>
      <c r="B52" s="3">
        <v>5000</v>
      </c>
      <c r="C52" s="3">
        <v>5000</v>
      </c>
      <c r="D52" s="3">
        <v>5000</v>
      </c>
      <c r="E52" s="3">
        <v>5000</v>
      </c>
      <c r="F52" s="3">
        <v>5000</v>
      </c>
      <c r="G52" s="3">
        <v>5000</v>
      </c>
      <c r="H52" s="3">
        <v>5000</v>
      </c>
      <c r="I52" s="3">
        <v>5000</v>
      </c>
      <c r="J52" s="3">
        <v>5000</v>
      </c>
      <c r="K52" s="3">
        <v>5000</v>
      </c>
      <c r="L52" s="3">
        <v>5000</v>
      </c>
      <c r="M52" s="3">
        <v>5000</v>
      </c>
    </row>
    <row r="53" spans="1:13" ht="12.75">
      <c r="A53" t="s">
        <v>32</v>
      </c>
      <c r="B53" s="3">
        <f>-140*4</f>
        <v>-560</v>
      </c>
      <c r="C53" s="3">
        <f>-140*4</f>
        <v>-560</v>
      </c>
      <c r="D53" s="3">
        <f aca="true" t="shared" si="11" ref="D53:M53">-140*4</f>
        <v>-560</v>
      </c>
      <c r="E53" s="3">
        <f t="shared" si="11"/>
        <v>-560</v>
      </c>
      <c r="F53" s="3">
        <f t="shared" si="11"/>
        <v>-560</v>
      </c>
      <c r="G53" s="3">
        <f t="shared" si="11"/>
        <v>-560</v>
      </c>
      <c r="H53" s="3">
        <f t="shared" si="11"/>
        <v>-560</v>
      </c>
      <c r="I53" s="3">
        <f t="shared" si="11"/>
        <v>-560</v>
      </c>
      <c r="J53" s="3">
        <f t="shared" si="11"/>
        <v>-560</v>
      </c>
      <c r="K53" s="3">
        <f t="shared" si="11"/>
        <v>-560</v>
      </c>
      <c r="L53" s="3">
        <f t="shared" si="11"/>
        <v>-560</v>
      </c>
      <c r="M53" s="3">
        <f t="shared" si="11"/>
        <v>-560</v>
      </c>
    </row>
    <row r="54" spans="1:13" ht="12.75">
      <c r="A54" t="s">
        <v>21</v>
      </c>
      <c r="B54" s="3">
        <f>B51+B52+B53</f>
        <v>4440</v>
      </c>
      <c r="C54" s="3">
        <f aca="true" t="shared" si="12" ref="C54:M54">C51+C52+C53</f>
        <v>8880</v>
      </c>
      <c r="D54" s="3">
        <f t="shared" si="12"/>
        <v>13320.425753424657</v>
      </c>
      <c r="E54" s="3">
        <f t="shared" si="12"/>
        <v>17761.277301099643</v>
      </c>
      <c r="F54" s="3">
        <f t="shared" si="12"/>
        <v>22202.55468385454</v>
      </c>
      <c r="G54" s="3">
        <f t="shared" si="12"/>
        <v>26644.257942522858</v>
      </c>
      <c r="H54" s="3">
        <f t="shared" si="12"/>
        <v>31086.387117942002</v>
      </c>
      <c r="I54" s="3">
        <f t="shared" si="12"/>
        <v>35528.94225095331</v>
      </c>
      <c r="J54" s="3">
        <f t="shared" si="12"/>
        <v>39971.923382402034</v>
      </c>
      <c r="K54" s="3">
        <f t="shared" si="12"/>
        <v>44415.33055313733</v>
      </c>
      <c r="L54" s="3">
        <f t="shared" si="12"/>
        <v>48859.16380401229</v>
      </c>
      <c r="M54" s="3">
        <f t="shared" si="12"/>
        <v>53303.42317588391</v>
      </c>
    </row>
    <row r="55" spans="1:13" ht="12.75">
      <c r="A55" t="s">
        <v>24</v>
      </c>
      <c r="B55" s="1">
        <v>0.035</v>
      </c>
      <c r="C55" s="1">
        <v>0.035</v>
      </c>
      <c r="D55" s="1">
        <v>0.035</v>
      </c>
      <c r="E55" s="1">
        <v>0.035</v>
      </c>
      <c r="F55" s="1">
        <v>0.035</v>
      </c>
      <c r="G55" s="1">
        <v>0.035</v>
      </c>
      <c r="H55" s="1">
        <v>0.035</v>
      </c>
      <c r="I55" s="1">
        <v>0.035</v>
      </c>
      <c r="J55" s="1">
        <v>0.035</v>
      </c>
      <c r="K55" s="1">
        <v>0.035</v>
      </c>
      <c r="L55" s="1">
        <v>0.035</v>
      </c>
      <c r="M55" s="1">
        <v>0.035</v>
      </c>
    </row>
    <row r="56" spans="1:13" ht="12.75">
      <c r="A56" s="5" t="s">
        <v>25</v>
      </c>
      <c r="B56" s="4">
        <f>B51*(B55/365)</f>
        <v>0</v>
      </c>
      <c r="C56" s="4">
        <f>C51*(C55/365)</f>
        <v>0.4257534246575343</v>
      </c>
      <c r="D56" s="4">
        <f>D51*(D55/365)</f>
        <v>0.8515476749859261</v>
      </c>
      <c r="E56" s="4">
        <f>E51*(E55/365)</f>
        <v>1.2773827548999659</v>
      </c>
      <c r="F56" s="4">
        <f>F51*(F55/365)</f>
        <v>1.7032586683148192</v>
      </c>
      <c r="G56" s="4">
        <f>G51*(G55/365)</f>
        <v>2.1291754191460277</v>
      </c>
      <c r="H56" s="4">
        <f>H51*(H55/365)</f>
        <v>2.555133011309507</v>
      </c>
      <c r="I56" s="4">
        <f>I51*(I55/365)</f>
        <v>2.9811314487215506</v>
      </c>
      <c r="J56" s="4">
        <f>J51*(J55/365)</f>
        <v>3.4071707352988256</v>
      </c>
      <c r="K56" s="4">
        <f>K51*(K55/365)</f>
        <v>3.8332508749583747</v>
      </c>
      <c r="L56" s="4">
        <f>L51*(L55/365)</f>
        <v>4.259371871617618</v>
      </c>
      <c r="M56" s="4">
        <f>M51*(M55/365)</f>
        <v>4.685533729194348</v>
      </c>
    </row>
    <row r="57" spans="1:13" ht="13.5" thickBot="1">
      <c r="A57" s="5" t="s">
        <v>18</v>
      </c>
      <c r="B57" s="4">
        <f>B54+B56</f>
        <v>4440</v>
      </c>
      <c r="C57" s="4">
        <f>C54+C56</f>
        <v>8880.425753424657</v>
      </c>
      <c r="D57" s="4">
        <f>D54+D56</f>
        <v>13321.277301099643</v>
      </c>
      <c r="E57" s="4">
        <f>E54+E56</f>
        <v>17762.55468385454</v>
      </c>
      <c r="F57" s="4">
        <f>F54+F56</f>
        <v>22204.257942522858</v>
      </c>
      <c r="G57" s="4">
        <f>G54+G56</f>
        <v>26646.387117942002</v>
      </c>
      <c r="H57" s="4">
        <f>H54+H56</f>
        <v>31088.94225095331</v>
      </c>
      <c r="I57" s="4">
        <f>I54+I56</f>
        <v>35531.923382402034</v>
      </c>
      <c r="J57" s="4">
        <f>J54+J56</f>
        <v>39975.33055313733</v>
      </c>
      <c r="K57" s="4">
        <f>K54+K56</f>
        <v>44419.16380401229</v>
      </c>
      <c r="L57" s="4">
        <f>L54+L56</f>
        <v>48863.42317588391</v>
      </c>
      <c r="M57" s="7">
        <f>M54+M56</f>
        <v>53308.1087096131</v>
      </c>
    </row>
    <row r="58" spans="1:13" ht="13.5" thickTop="1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8"/>
    </row>
    <row r="59" spans="1:13" ht="12.75">
      <c r="A59" t="s">
        <v>22</v>
      </c>
      <c r="M59" s="2">
        <v>600</v>
      </c>
    </row>
    <row r="60" ht="12.75">
      <c r="M60" s="2"/>
    </row>
    <row r="61" spans="1:13" ht="12.75">
      <c r="A61" t="s">
        <v>28</v>
      </c>
      <c r="B61" s="3">
        <v>7400</v>
      </c>
      <c r="C61" s="6">
        <v>0</v>
      </c>
      <c r="D61" s="6">
        <f aca="true" t="shared" si="13" ref="D61:M61">C64</f>
        <v>0</v>
      </c>
      <c r="E61" s="6">
        <f t="shared" si="13"/>
        <v>0</v>
      </c>
      <c r="F61" s="6">
        <f t="shared" si="13"/>
        <v>0</v>
      </c>
      <c r="G61" s="6">
        <f t="shared" si="13"/>
        <v>0</v>
      </c>
      <c r="H61" s="6">
        <f t="shared" si="13"/>
        <v>0</v>
      </c>
      <c r="I61" s="6">
        <f t="shared" si="13"/>
        <v>0</v>
      </c>
      <c r="J61" s="6">
        <f t="shared" si="13"/>
        <v>0</v>
      </c>
      <c r="K61" s="6">
        <f t="shared" si="13"/>
        <v>0</v>
      </c>
      <c r="L61" s="6">
        <f t="shared" si="13"/>
        <v>0</v>
      </c>
      <c r="M61" s="6">
        <f t="shared" si="13"/>
        <v>0</v>
      </c>
    </row>
    <row r="62" spans="1:13" ht="12.75">
      <c r="A62" t="s">
        <v>24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ht="12.75">
      <c r="A63" s="5" t="s">
        <v>25</v>
      </c>
      <c r="B63" s="4">
        <f>B61*(B62/365)</f>
        <v>0</v>
      </c>
      <c r="C63" s="4">
        <f>C61*(C62/365)</f>
        <v>0</v>
      </c>
      <c r="D63" s="4">
        <f>D61*(D62/365)</f>
        <v>0</v>
      </c>
      <c r="E63" s="4">
        <f>E61*(E62/365)</f>
        <v>0</v>
      </c>
      <c r="F63" s="4">
        <f>F61*(F62/365)</f>
        <v>0</v>
      </c>
      <c r="G63" s="4">
        <f>G61*(G62/365)</f>
        <v>0</v>
      </c>
      <c r="H63" s="4">
        <f>H61*(H62/365)</f>
        <v>0</v>
      </c>
      <c r="I63" s="4">
        <f>I61*(I62/365)</f>
        <v>0</v>
      </c>
      <c r="J63" s="4">
        <f>J61*(J62/365)</f>
        <v>0</v>
      </c>
      <c r="K63" s="4">
        <f>K61*(K62/365)</f>
        <v>0</v>
      </c>
      <c r="L63" s="4">
        <f>L61*(L62/365)</f>
        <v>0</v>
      </c>
      <c r="M63" s="4">
        <f>M61*(M62/365)</f>
        <v>0</v>
      </c>
    </row>
    <row r="64" spans="1:13" ht="13.5" thickBot="1">
      <c r="A64" s="5" t="s">
        <v>18</v>
      </c>
      <c r="B64" s="4">
        <v>0</v>
      </c>
      <c r="C64" s="4">
        <f>C61+C63</f>
        <v>0</v>
      </c>
      <c r="D64" s="4">
        <f>D61+D63</f>
        <v>0</v>
      </c>
      <c r="E64" s="4">
        <f>E61+E63</f>
        <v>0</v>
      </c>
      <c r="F64" s="4">
        <f>F61+F63</f>
        <v>0</v>
      </c>
      <c r="G64" s="4">
        <f>G61+G63</f>
        <v>0</v>
      </c>
      <c r="H64" s="4">
        <f>H61+H63</f>
        <v>0</v>
      </c>
      <c r="I64" s="4">
        <f>I61+I63</f>
        <v>0</v>
      </c>
      <c r="J64" s="4">
        <f>J61+J63</f>
        <v>0</v>
      </c>
      <c r="K64" s="4">
        <f>K61+K63</f>
        <v>0</v>
      </c>
      <c r="L64" s="4">
        <f>L61+L63</f>
        <v>0</v>
      </c>
      <c r="M64" s="7">
        <f>M61+M63</f>
        <v>0</v>
      </c>
    </row>
    <row r="65" ht="13.5" thickTop="1">
      <c r="B65" s="1"/>
    </row>
    <row r="66" spans="1:13" ht="13.5" thickBot="1">
      <c r="A66" t="s">
        <v>23</v>
      </c>
      <c r="M66" s="9">
        <f>M57+M59+M64</f>
        <v>53908.1087096131</v>
      </c>
    </row>
    <row r="67" ht="13.5" thickTop="1"/>
    <row r="68" ht="12.75">
      <c r="A68" t="s">
        <v>34</v>
      </c>
    </row>
    <row r="70" spans="2:13" ht="12.75">
      <c r="B70" t="s">
        <v>3</v>
      </c>
      <c r="C70" t="s">
        <v>4</v>
      </c>
      <c r="D70" t="s">
        <v>5</v>
      </c>
      <c r="E70" t="s">
        <v>6</v>
      </c>
      <c r="F70" t="s">
        <v>7</v>
      </c>
      <c r="G70" t="s">
        <v>8</v>
      </c>
      <c r="H70" t="s">
        <v>9</v>
      </c>
      <c r="I70" t="s">
        <v>10</v>
      </c>
      <c r="J70" t="s">
        <v>11</v>
      </c>
      <c r="K70" t="s">
        <v>12</v>
      </c>
      <c r="L70" t="s">
        <v>13</v>
      </c>
      <c r="M70" t="s">
        <v>14</v>
      </c>
    </row>
    <row r="71" ht="12.75">
      <c r="A71" t="s">
        <v>1</v>
      </c>
    </row>
    <row r="72" spans="1:13" ht="12.75">
      <c r="A72" t="s">
        <v>16</v>
      </c>
      <c r="B72" s="3">
        <v>7400</v>
      </c>
      <c r="C72" s="6">
        <f>B78</f>
        <v>11840.810958904109</v>
      </c>
      <c r="D72" s="6">
        <f>C78</f>
        <v>16282.108582022893</v>
      </c>
      <c r="E72" s="6">
        <f>D78</f>
        <v>20723.892922689414</v>
      </c>
      <c r="F72" s="6">
        <f aca="true" t="shared" si="14" ref="F72:M72">E78</f>
        <v>25166.164034242585</v>
      </c>
      <c r="G72" s="6">
        <f t="shared" si="14"/>
        <v>29608.92197002716</v>
      </c>
      <c r="H72" s="6">
        <f t="shared" si="14"/>
        <v>34052.16678339374</v>
      </c>
      <c r="I72" s="6">
        <f t="shared" si="14"/>
        <v>38495.898527698766</v>
      </c>
      <c r="J72" s="6">
        <f t="shared" si="14"/>
        <v>42940.11725630454</v>
      </c>
      <c r="K72" s="6">
        <f t="shared" si="14"/>
        <v>47384.82302257921</v>
      </c>
      <c r="L72" s="6">
        <f t="shared" si="14"/>
        <v>51830.01587989675</v>
      </c>
      <c r="M72" s="6">
        <f t="shared" si="14"/>
        <v>56275.69588163702</v>
      </c>
    </row>
    <row r="73" spans="1:13" ht="12.75">
      <c r="A73" t="s">
        <v>17</v>
      </c>
      <c r="B73" s="3">
        <v>5000</v>
      </c>
      <c r="C73" s="3">
        <v>5000</v>
      </c>
      <c r="D73" s="3">
        <v>5000</v>
      </c>
      <c r="E73" s="3">
        <v>5000</v>
      </c>
      <c r="F73" s="3">
        <v>5000</v>
      </c>
      <c r="G73" s="3">
        <v>5000</v>
      </c>
      <c r="H73" s="3">
        <v>5000</v>
      </c>
      <c r="I73" s="3">
        <v>5000</v>
      </c>
      <c r="J73" s="3">
        <v>5000</v>
      </c>
      <c r="K73" s="3">
        <v>5000</v>
      </c>
      <c r="L73" s="3">
        <v>5000</v>
      </c>
      <c r="M73" s="3">
        <v>5000</v>
      </c>
    </row>
    <row r="74" spans="1:13" ht="12.75">
      <c r="A74" t="s">
        <v>32</v>
      </c>
      <c r="B74" s="3">
        <f>-140*4</f>
        <v>-560</v>
      </c>
      <c r="C74" s="3">
        <f>-140*4</f>
        <v>-560</v>
      </c>
      <c r="D74" s="3">
        <f aca="true" t="shared" si="15" ref="D74:M74">-140*4</f>
        <v>-560</v>
      </c>
      <c r="E74" s="3">
        <f t="shared" si="15"/>
        <v>-560</v>
      </c>
      <c r="F74" s="3">
        <f t="shared" si="15"/>
        <v>-560</v>
      </c>
      <c r="G74" s="3">
        <f t="shared" si="15"/>
        <v>-560</v>
      </c>
      <c r="H74" s="3">
        <f t="shared" si="15"/>
        <v>-560</v>
      </c>
      <c r="I74" s="3">
        <f t="shared" si="15"/>
        <v>-560</v>
      </c>
      <c r="J74" s="3">
        <f t="shared" si="15"/>
        <v>-560</v>
      </c>
      <c r="K74" s="3">
        <f t="shared" si="15"/>
        <v>-560</v>
      </c>
      <c r="L74" s="3">
        <f t="shared" si="15"/>
        <v>-560</v>
      </c>
      <c r="M74" s="3">
        <f t="shared" si="15"/>
        <v>-560</v>
      </c>
    </row>
    <row r="75" spans="1:13" ht="12.75">
      <c r="A75" t="s">
        <v>21</v>
      </c>
      <c r="B75" s="3">
        <f>B72+B73+B74</f>
        <v>11840</v>
      </c>
      <c r="C75" s="3">
        <f>C72+C73+C74</f>
        <v>16280.810958904109</v>
      </c>
      <c r="D75" s="3">
        <f>D72+D73+D74</f>
        <v>20722.10858202289</v>
      </c>
      <c r="E75" s="3">
        <f>E72+E73+E74</f>
        <v>25163.892922689414</v>
      </c>
      <c r="F75" s="3">
        <f>F72+F73+F74</f>
        <v>29606.164034242585</v>
      </c>
      <c r="G75" s="3">
        <f>G72+G73+G74</f>
        <v>34048.921970027164</v>
      </c>
      <c r="H75" s="3">
        <f>H72+H73+H74</f>
        <v>38492.16678339374</v>
      </c>
      <c r="I75" s="3">
        <f>I72+I73+I74</f>
        <v>42935.898527698766</v>
      </c>
      <c r="J75" s="3">
        <f>J72+J73+J74</f>
        <v>47380.11725630454</v>
      </c>
      <c r="K75" s="3">
        <f>K72+K73+K74</f>
        <v>51824.82302257921</v>
      </c>
      <c r="L75" s="3">
        <f>L72+L73+L74</f>
        <v>56270.01587989675</v>
      </c>
      <c r="M75" s="3">
        <f>M72+M73+M74</f>
        <v>60715.69588163702</v>
      </c>
    </row>
    <row r="76" spans="1:13" ht="12.75">
      <c r="A76" t="s">
        <v>24</v>
      </c>
      <c r="B76" s="1">
        <v>0.04</v>
      </c>
      <c r="C76" s="1">
        <v>0.04</v>
      </c>
      <c r="D76" s="1">
        <v>0.04</v>
      </c>
      <c r="E76" s="1">
        <v>0.04</v>
      </c>
      <c r="F76" s="1">
        <v>0.04</v>
      </c>
      <c r="G76" s="1">
        <v>0.04</v>
      </c>
      <c r="H76" s="1">
        <v>0.04</v>
      </c>
      <c r="I76" s="1">
        <v>0.04</v>
      </c>
      <c r="J76" s="1">
        <v>0.04</v>
      </c>
      <c r="K76" s="1">
        <v>0.04</v>
      </c>
      <c r="L76" s="1">
        <v>0.04</v>
      </c>
      <c r="M76" s="1">
        <v>0.04</v>
      </c>
    </row>
    <row r="77" spans="1:13" ht="12.75">
      <c r="A77" s="5" t="s">
        <v>25</v>
      </c>
      <c r="B77" s="4">
        <f>B72*(B76/365)</f>
        <v>0.810958904109589</v>
      </c>
      <c r="C77" s="4">
        <f>C72*(C76/365)</f>
        <v>1.297623118784012</v>
      </c>
      <c r="D77" s="4">
        <f>D72*(D76/365)</f>
        <v>1.7843406665230568</v>
      </c>
      <c r="E77" s="4">
        <f>E72*(E76/365)</f>
        <v>2.2711115531714428</v>
      </c>
      <c r="F77" s="4">
        <f>F72*(F76/365)</f>
        <v>2.75793578457453</v>
      </c>
      <c r="G77" s="4">
        <f>G72*(G76/365)</f>
        <v>3.244813366578319</v>
      </c>
      <c r="H77" s="4">
        <f>H72*(H76/365)</f>
        <v>3.731744305029451</v>
      </c>
      <c r="I77" s="4">
        <f>I72*(I76/365)</f>
        <v>4.218728605775207</v>
      </c>
      <c r="J77" s="4">
        <f>J72*(J76/365)</f>
        <v>4.705766274663511</v>
      </c>
      <c r="K77" s="4">
        <f>K72*(K76/365)</f>
        <v>5.192857317542927</v>
      </c>
      <c r="L77" s="4">
        <f>L72*(L76/365)</f>
        <v>5.680001740262658</v>
      </c>
      <c r="M77" s="4">
        <f>M72*(M76/365)</f>
        <v>6.16719954867255</v>
      </c>
    </row>
    <row r="78" spans="1:13" ht="13.5" thickBot="1">
      <c r="A78" s="5" t="s">
        <v>18</v>
      </c>
      <c r="B78" s="4">
        <f>B75+B77</f>
        <v>11840.810958904109</v>
      </c>
      <c r="C78" s="4">
        <f>C75+C77</f>
        <v>16282.108582022893</v>
      </c>
      <c r="D78" s="4">
        <f>D75+D77</f>
        <v>20723.892922689414</v>
      </c>
      <c r="E78" s="4">
        <f>E75+E77</f>
        <v>25166.164034242585</v>
      </c>
      <c r="F78" s="4">
        <f>F75+F77</f>
        <v>29608.92197002716</v>
      </c>
      <c r="G78" s="4">
        <f>G75+G77</f>
        <v>34052.16678339374</v>
      </c>
      <c r="H78" s="4">
        <f>H75+H77</f>
        <v>38495.898527698766</v>
      </c>
      <c r="I78" s="4">
        <f>I75+I77</f>
        <v>42940.11725630454</v>
      </c>
      <c r="J78" s="4">
        <f>J75+J77</f>
        <v>47384.82302257921</v>
      </c>
      <c r="K78" s="4">
        <f>K75+K77</f>
        <v>51830.01587989675</v>
      </c>
      <c r="L78" s="4">
        <f>L75+L77</f>
        <v>56275.69588163702</v>
      </c>
      <c r="M78" s="7">
        <f>M75+M77</f>
        <v>60721.86308118569</v>
      </c>
    </row>
    <row r="79" spans="1:13" ht="13.5" thickTop="1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8"/>
    </row>
    <row r="80" spans="1:13" ht="12.75">
      <c r="A80" t="s">
        <v>22</v>
      </c>
      <c r="M80" s="2">
        <v>600</v>
      </c>
    </row>
    <row r="81" ht="12.75">
      <c r="B81" s="1"/>
    </row>
    <row r="82" spans="1:13" ht="13.5" thickBot="1">
      <c r="A82" t="s">
        <v>23</v>
      </c>
      <c r="M82" s="9">
        <f>M78+M80</f>
        <v>61321.86308118569</v>
      </c>
    </row>
    <row r="83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Prober</dc:creator>
  <cp:keywords/>
  <dc:description/>
  <cp:lastModifiedBy>Mark Prober</cp:lastModifiedBy>
  <dcterms:created xsi:type="dcterms:W3CDTF">2003-06-13T19:43:38Z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