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430" windowHeight="5220" tabRatio="601" firstSheet="1" activeTab="4"/>
  </bookViews>
  <sheets>
    <sheet name="Main Menu" sheetId="1" r:id="rId1"/>
    <sheet name="Problem 4-14" sheetId="2" r:id="rId2"/>
    <sheet name="Problem 6-20" sheetId="3" r:id="rId3"/>
    <sheet name="Problem 6-38" sheetId="4" r:id="rId4"/>
    <sheet name="Problem 7-21" sheetId="5" r:id="rId5"/>
    <sheet name="Problem 8-9" sheetId="6" r:id="rId6"/>
    <sheet name="Problem 8-21" sheetId="7" r:id="rId7"/>
    <sheet name="Problem 9-18" sheetId="8" r:id="rId8"/>
    <sheet name="Problem 11-10" sheetId="9" r:id="rId9"/>
    <sheet name="Problem 11-15" sheetId="10" r:id="rId10"/>
    <sheet name="Problem 14-7" sheetId="11" r:id="rId11"/>
    <sheet name="Problem 18-16" sheetId="12" r:id="rId12"/>
    <sheet name="Problem 19-23" sheetId="13" r:id="rId13"/>
    <sheet name="Problem 20-12" sheetId="14" r:id="rId14"/>
    <sheet name="Problem 21-7" sheetId="15" r:id="rId15"/>
    <sheet name="Problem 21-16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MainMenu">'Main Menu'!$A$1</definedName>
    <definedName name="PrinArea4_33a" hidden="1">#REF!</definedName>
    <definedName name="PrintArea10_17a" hidden="1">#REF!</definedName>
    <definedName name="PrintArea10_17b" hidden="1">#REF!</definedName>
    <definedName name="PrintArea11_10a" hidden="1">'Problem 11-10'!$D$4:$J$18</definedName>
    <definedName name="PrintArea11_10b" hidden="1">'Problem 11-10'!$D$21:$J$32</definedName>
    <definedName name="PrintArea11_15a" hidden="1">'Problem 11-15'!$D$4:$J$29</definedName>
    <definedName name="PrintArea11_15b" hidden="1">'Problem 11-15'!$D$32:$J$44</definedName>
    <definedName name="PrintArea11_20a" hidden="1">#REF!</definedName>
    <definedName name="PrintArea11_20b" hidden="1">#REF!</definedName>
    <definedName name="PrintArea14_17a" hidden="1">#REF!</definedName>
    <definedName name="PrintArea14_17b" hidden="1">#REF!</definedName>
    <definedName name="PrintArea14_7a" hidden="1">'Problem 14-7'!$D$4:$J$30</definedName>
    <definedName name="PrintArea14_7b" hidden="1">'Problem 14-7'!$D$33:$J$60</definedName>
    <definedName name="PrintArea18_10a" hidden="1">#REF!</definedName>
    <definedName name="PrintArea18_10b" hidden="1">#REF!</definedName>
    <definedName name="PrintArea18_15a" hidden="1">#REF!</definedName>
    <definedName name="PrintArea18_15b" hidden="1">#REF!</definedName>
    <definedName name="PrintArea18_16a" hidden="1">'Problem 18-16'!$D$4:$J$51</definedName>
    <definedName name="PrintArea18_16b" hidden="1">'Problem 18-16'!$D$54:$J$113</definedName>
    <definedName name="PrintArea18_18a" hidden="1">#REF!</definedName>
    <definedName name="PrintArea18_18b" hidden="1">#REF!</definedName>
    <definedName name="PrintArea18_19a" hidden="1">#REF!</definedName>
    <definedName name="PrintArea18_19b" hidden="1">#REF!</definedName>
    <definedName name="PrintArea18_28a" hidden="1">#REF!</definedName>
    <definedName name="PrintArea18_28b" hidden="1">#REF!</definedName>
    <definedName name="PrintArea18_30a" hidden="1">#REF!</definedName>
    <definedName name="PrintArea18_30b" hidden="1">#REF!</definedName>
    <definedName name="PrintArea19_23a" hidden="1">'Problem 19-23'!$D$4:$J$25</definedName>
    <definedName name="PrintArea19_23b" hidden="1">'Problem 19-23'!$D$28:$J$60</definedName>
    <definedName name="PrintArea20_12a" hidden="1">'Problem 20-12'!$D$4:$J$21</definedName>
    <definedName name="PrintArea20_12b" hidden="1">'Problem 20-12'!$D$24:$J$47</definedName>
    <definedName name="PrintArea21_16a" hidden="1">'Problem 21-16'!$D$4:$J$25</definedName>
    <definedName name="PrintArea21_16b" hidden="1">'Problem 21-16'!$D$28:$I$66</definedName>
    <definedName name="PrintArea21_7a" hidden="1">'Problem 21-7'!$D$4:$J$23</definedName>
    <definedName name="PrintArea21_7b" hidden="1">'Problem 21-7'!$D$26:$J$45</definedName>
    <definedName name="PrintArea4_14a">'Problem 4-14'!$D$4:$J$21</definedName>
    <definedName name="PrintArea4_14b">'Problem 4-14'!$D$24:$J$35</definedName>
    <definedName name="PrintArea4_33b" hidden="1">#REF!</definedName>
    <definedName name="PrintArea4_38a" hidden="1">#REF!</definedName>
    <definedName name="PrintArea4_38b" hidden="1">#REF!</definedName>
    <definedName name="PrintArea4_9a" localSheetId="1">'Problem 4-14'!$D$4:$J$21</definedName>
    <definedName name="PrintArea4_9b" localSheetId="1">'Problem 4-14'!$D$24:$J$35</definedName>
    <definedName name="PrintArea6_20a" hidden="1">'Problem 6-20'!$D$4:$J$23</definedName>
    <definedName name="PrintArea6_20b" hidden="1">'Problem 6-20'!$D$26:$J$57</definedName>
    <definedName name="PrintArea6_38a" hidden="1">'Problem 6-38'!$D$4:$J$21</definedName>
    <definedName name="PrintArea6_38b" hidden="1">'Problem 6-38'!$D$24:$J$39</definedName>
    <definedName name="PrintArea7_21a" hidden="1">'Problem 7-21'!$D$4:$J$35</definedName>
    <definedName name="PrintArea7_21b" hidden="1">'Problem 7-21'!$D$38:$J$68</definedName>
    <definedName name="PrintArea8_21a" hidden="1">'Problem 8-21'!$D$4:$J$22</definedName>
    <definedName name="PrintArea8_21b" hidden="1">'Problem 8-21'!$D$25:$J$48</definedName>
    <definedName name="PrintArea8_9a" hidden="1">'Problem 8-9'!$D$4:$J$23</definedName>
    <definedName name="PrintArea8_9b" hidden="1">'Problem 8-9'!$D$26:$J$49</definedName>
    <definedName name="PrintArea9_18a" hidden="1">'Problem 9-18'!$D$4:$J$28</definedName>
    <definedName name="PrintArea9_18b" hidden="1">'Problem 9-18'!$D$31:$J$66</definedName>
  </definedNames>
  <calcPr fullCalcOnLoad="1"/>
</workbook>
</file>

<file path=xl/sharedStrings.xml><?xml version="1.0" encoding="utf-8"?>
<sst xmlns="http://schemas.openxmlformats.org/spreadsheetml/2006/main" count="715" uniqueCount="364">
  <si>
    <t>Corporate Finance Spreadsheet Templates</t>
  </si>
  <si>
    <t>Fundamentals of Corporate Finance by Brealey, Myers, and Marcus -- Third Edition</t>
  </si>
  <si>
    <t>Fundamentals of Corporate Finance</t>
  </si>
  <si>
    <t>Brealey, Myers, and Marcus 3rd Edition</t>
  </si>
  <si>
    <t xml:space="preserve">Student Name: </t>
  </si>
  <si>
    <t xml:space="preserve">Course Name: </t>
  </si>
  <si>
    <t xml:space="preserve">Student ID: </t>
  </si>
  <si>
    <t xml:space="preserve">Course Number: </t>
  </si>
  <si>
    <t>Solution</t>
  </si>
  <si>
    <t>Instructions</t>
  </si>
  <si>
    <t>Assets</t>
  </si>
  <si>
    <t>Revenue</t>
  </si>
  <si>
    <t>Build financial models</t>
  </si>
  <si>
    <t xml:space="preserve">The following tables contain financial statements for Dynastatics Corporation. Although the company has not </t>
  </si>
  <si>
    <t>been growing, it now plans to expand and will increase net fixed assets (that is assets net of depreciation)</t>
  </si>
  <si>
    <t xml:space="preserve">by $200 per year for the next 5 years and forecasts that the ratio of revenues to total assets will remain at </t>
  </si>
  <si>
    <t>1.5. Annual depreciation is 10 percent of net fixed assets at the start of the year. Fixed costs are expected</t>
  </si>
  <si>
    <t>to remain at $56 and variable costs at 80 percent of revenue. The company's policy is to pay out two-thirds</t>
  </si>
  <si>
    <t>of net income as dividends and to maintain a book debt ratio of 25 percent of total capital.</t>
  </si>
  <si>
    <t>assets.</t>
  </si>
  <si>
    <t xml:space="preserve">b. Now assume that the balancing item is debt and that no equity is to be issued. Prepare a completed pro </t>
  </si>
  <si>
    <t>(figures in thousands of dollars)</t>
  </si>
  <si>
    <t>Fixed costs</t>
  </si>
  <si>
    <t>Variable costs (80% of revenue)</t>
  </si>
  <si>
    <t>Depreciation</t>
  </si>
  <si>
    <t>Interest (8% of beginning-of-year debt)</t>
  </si>
  <si>
    <t>Taxable income</t>
  </si>
  <si>
    <t>Taxes (at 40%)</t>
  </si>
  <si>
    <t xml:space="preserve">   Net Income</t>
  </si>
  <si>
    <t xml:space="preserve">    Dividends</t>
  </si>
  <si>
    <t xml:space="preserve">    Retained earnings</t>
  </si>
  <si>
    <t>BALANCE SHEET, YEAR-END</t>
  </si>
  <si>
    <t xml:space="preserve">    Net working capital</t>
  </si>
  <si>
    <t xml:space="preserve">    Fixed assets</t>
  </si>
  <si>
    <t xml:space="preserve">     Total assets</t>
  </si>
  <si>
    <t>Liabilities and shareholders' equity</t>
  </si>
  <si>
    <t xml:space="preserve">    Debt</t>
  </si>
  <si>
    <t xml:space="preserve">    Equity</t>
  </si>
  <si>
    <t xml:space="preserve">     Total liabilities and shareholders' equity</t>
  </si>
  <si>
    <t>Using the assumptions below, enter formulas to calculate the financial items of the pro forma statements.</t>
  </si>
  <si>
    <t>In part a, enter explanations in the comment column to document how you calculated the item.</t>
  </si>
  <si>
    <t>Assumptions</t>
  </si>
  <si>
    <t>Net working capital to fixed assets</t>
  </si>
  <si>
    <t>Net fixed asset investment increase</t>
  </si>
  <si>
    <t>per year</t>
  </si>
  <si>
    <t>Revenue to Total Assets</t>
  </si>
  <si>
    <t>of net fixed assets at beginning of year</t>
  </si>
  <si>
    <t>Variable costs</t>
  </si>
  <si>
    <t>of revenues</t>
  </si>
  <si>
    <t>Dividend payout rate</t>
  </si>
  <si>
    <t>Book debt ratio</t>
  </si>
  <si>
    <t>of total capital</t>
  </si>
  <si>
    <t>Revenue growth</t>
  </si>
  <si>
    <t>necessary to maintain 1.5 revenue to assets</t>
  </si>
  <si>
    <t>Interest rate on debt</t>
  </si>
  <si>
    <t>of beginning-of-year debt</t>
  </si>
  <si>
    <t>Tax rate</t>
  </si>
  <si>
    <t>Comment</t>
  </si>
  <si>
    <t xml:space="preserve">Interest </t>
  </si>
  <si>
    <t xml:space="preserve">Taxes </t>
  </si>
  <si>
    <t>Since only the liabilities and equity section will change, complete only the following:</t>
  </si>
  <si>
    <t>FORMULA</t>
  </si>
  <si>
    <t>Copyright © 2001 Irwin/McGraw-Hill and KMT Software, Inc. (www.kmt.com)</t>
  </si>
  <si>
    <t>a. Produce a set of financial statements for 2003. Assume that net working capital will equal 50% of fixed</t>
  </si>
  <si>
    <t>forma balance sheet for 2003. What is the projected debt ratio for 2003?</t>
  </si>
  <si>
    <t>INCOME STATEMENT, 2002</t>
  </si>
  <si>
    <t>PRO FORMA INCOME STATEMENT, 2003</t>
  </si>
  <si>
    <t>PRO FORMA BALANCE SHEET, YEAR-END 2003</t>
  </si>
  <si>
    <t>Projected debt ratio:</t>
  </si>
  <si>
    <t xml:space="preserve">b. Now assume that the balancing item is debt and that no equity is to be issued. Prepare a completed pro- </t>
  </si>
  <si>
    <t>MAIN MENU - FIN544</t>
  </si>
  <si>
    <t>Problem 20-12 Objective</t>
  </si>
  <si>
    <t>Calculate the Economic Order Quantity</t>
  </si>
  <si>
    <t>A large consulting firm orders photocopying paper by the carton. The firm pays a $30 delivery charge on each</t>
  </si>
  <si>
    <t>order. The total cost of storing the paper, including foregone interest, storage space, and deterioration, comes</t>
  </si>
  <si>
    <t>to about $1.50 per carton per month. The firm uses about 1,000 cartons of paper per month.</t>
  </si>
  <si>
    <t>a. Fill in the table.</t>
  </si>
  <si>
    <t>b. Calculate the economic order quantity. Is your answer consistent with your feelings in part (a)?</t>
  </si>
  <si>
    <t xml:space="preserve">Enter formulas to complete the table in part a. In part b, use the MS Excel SQRT function to </t>
  </si>
  <si>
    <t>calculate the economic order quantity.</t>
  </si>
  <si>
    <t>Delivery charge per order</t>
  </si>
  <si>
    <t>Storage cost per month</t>
  </si>
  <si>
    <t>per carton</t>
  </si>
  <si>
    <t>Cartons used per month</t>
  </si>
  <si>
    <t>a. Fill in the following table.</t>
  </si>
  <si>
    <t>Order Size</t>
  </si>
  <si>
    <t>Orders per month</t>
  </si>
  <si>
    <t>Total order cost</t>
  </si>
  <si>
    <t>Average inventory</t>
  </si>
  <si>
    <t>Total carrying costs</t>
  </si>
  <si>
    <t>Total inventory costs</t>
  </si>
  <si>
    <t>Economic order quantity</t>
  </si>
  <si>
    <t>Problem 21-7 Objective</t>
  </si>
  <si>
    <t>Analyze trade credit and accounts receivable</t>
  </si>
  <si>
    <t xml:space="preserve">A firm offers terms of 2/15, net 30. Currently, two-thirds of all customers take advantage of the trade </t>
  </si>
  <si>
    <t>discount; the remainder pay bills at the due date.</t>
  </si>
  <si>
    <t>a. What will be the firm's typical value for its accounts receivable period? (See Chapter 19, Section 19.1 for</t>
  </si>
  <si>
    <t>a review of the accounts receivable period.)</t>
  </si>
  <si>
    <t>b. What is the average investment in accounts receivable if annual sales are $20 million?</t>
  </si>
  <si>
    <t>c. What would likely happen to the firm's accounts receivable period if it changed its terms to 3/15, net 30?</t>
  </si>
  <si>
    <t>Enter formulas to calculate the requirements of parts a and b. In part c, enter a comment.</t>
  </si>
  <si>
    <t>Average days in receivables</t>
  </si>
  <si>
    <t>Investment in Accounts Receivable</t>
  </si>
  <si>
    <t>Problem 21-16 Objective</t>
  </si>
  <si>
    <t>Evaluate a company's credit policy</t>
  </si>
  <si>
    <t>A firm currently makes only cash sales. It estimates that allowing trade credit on terms of net 30 would</t>
  </si>
  <si>
    <t xml:space="preserve">increase monthly sales from 200 to 220 units per month. The price per unit is $101 and the cost (in present </t>
  </si>
  <si>
    <t>value terms) is $80. The interest rate is 1 percent per month.</t>
  </si>
  <si>
    <t>a. Should the firm change its credit policy?</t>
  </si>
  <si>
    <t>b. Would your answer to (a) change if 5 percent of all customers will fail to pay their bills under the new credit</t>
  </si>
  <si>
    <t>policy?</t>
  </si>
  <si>
    <t>c. What if 5 percent of only the new customers fail to pay their bills? The current customers take advantage</t>
  </si>
  <si>
    <t>of the 30 days of free credit but remain safe credit risks.</t>
  </si>
  <si>
    <t>Enter formulas and comments to complete the requirements of this problem.</t>
  </si>
  <si>
    <t>Price per unit</t>
  </si>
  <si>
    <t>Cost per unit</t>
  </si>
  <si>
    <t>Current profits</t>
  </si>
  <si>
    <t>based on 200 units sold</t>
  </si>
  <si>
    <t>Interest rate</t>
  </si>
  <si>
    <t>per month</t>
  </si>
  <si>
    <t xml:space="preserve">Current sales </t>
  </si>
  <si>
    <t>Projected sales</t>
  </si>
  <si>
    <t>Present value of revenue per unit</t>
  </si>
  <si>
    <t>Present value of profits</t>
  </si>
  <si>
    <t>Conclusion</t>
  </si>
  <si>
    <t>Default rate</t>
  </si>
  <si>
    <t>Default rate of new customers</t>
  </si>
  <si>
    <t>Problem 4-14 Objective</t>
  </si>
  <si>
    <t>Calculating yield and years till maturity</t>
  </si>
  <si>
    <t>Fill in the table below for the following zero coupon bonds. The face value of each bond is $1,000.</t>
  </si>
  <si>
    <t xml:space="preserve">Yield to </t>
  </si>
  <si>
    <t>Price</t>
  </si>
  <si>
    <t>Maturity</t>
  </si>
  <si>
    <t>?</t>
  </si>
  <si>
    <t>Use the RATE, NPER, and PV functions to solve for the unknowns in the table below.</t>
  </si>
  <si>
    <t>Problem 9-18 Objective</t>
  </si>
  <si>
    <t>Analyze the risk of a portfolio</t>
  </si>
  <si>
    <t>Use the data below and consider portfolio weights of .60 in stocks and .40 in bonds.</t>
  </si>
  <si>
    <t>Rate of Return</t>
  </si>
  <si>
    <t>Scenario</t>
  </si>
  <si>
    <t>Probability</t>
  </si>
  <si>
    <t>Stocks</t>
  </si>
  <si>
    <t>Bonds</t>
  </si>
  <si>
    <t>Recession</t>
  </si>
  <si>
    <t>Normal</t>
  </si>
  <si>
    <t>Boom</t>
  </si>
  <si>
    <t>a. What is the rate of return on the portfolio in each scenario?</t>
  </si>
  <si>
    <t>b. What is the expected return and standard deviation of the portfolio?</t>
  </si>
  <si>
    <t>Enter formulas to calculate the rates of return for each scenario and the expected return on the portfolio.</t>
  </si>
  <si>
    <t>Weights</t>
  </si>
  <si>
    <t>Expected return</t>
  </si>
  <si>
    <t>Variance</t>
  </si>
  <si>
    <t>Standard Deviation</t>
  </si>
  <si>
    <t>Expected</t>
  </si>
  <si>
    <t>Standard</t>
  </si>
  <si>
    <t>Return</t>
  </si>
  <si>
    <t>Deviation</t>
  </si>
  <si>
    <t>Portfolio</t>
  </si>
  <si>
    <t>Problem 6-20 Objective</t>
  </si>
  <si>
    <t>Calculate IRR</t>
  </si>
  <si>
    <t>Here are the cash flows for two mutually exclusive projects:</t>
  </si>
  <si>
    <t>Project</t>
  </si>
  <si>
    <t>A</t>
  </si>
  <si>
    <t>B</t>
  </si>
  <si>
    <t>a. At what interest rates would you prefer project A to B?</t>
  </si>
  <si>
    <t>b. What is the IRR of each project?</t>
  </si>
  <si>
    <t xml:space="preserve">Use the MS Excel NPV function to calculate the NPVs for both projects in the profile below. In part B use </t>
  </si>
  <si>
    <t>the IRR function.</t>
  </si>
  <si>
    <t>NPV Profile</t>
  </si>
  <si>
    <t>Discount</t>
  </si>
  <si>
    <t>Rate</t>
  </si>
  <si>
    <t>Project A IRR</t>
  </si>
  <si>
    <t>Project B IRR</t>
  </si>
  <si>
    <r>
      <t>C</t>
    </r>
    <r>
      <rPr>
        <b/>
        <vertAlign val="subscript"/>
        <sz val="10"/>
        <rFont val="Arial"/>
        <family val="0"/>
      </rPr>
      <t>0</t>
    </r>
  </si>
  <si>
    <r>
      <t>C</t>
    </r>
    <r>
      <rPr>
        <b/>
        <vertAlign val="subscript"/>
        <sz val="10"/>
        <rFont val="Arial"/>
        <family val="0"/>
      </rPr>
      <t>1</t>
    </r>
  </si>
  <si>
    <r>
      <t>C</t>
    </r>
    <r>
      <rPr>
        <b/>
        <vertAlign val="subscript"/>
        <sz val="10"/>
        <rFont val="Arial"/>
        <family val="0"/>
      </rPr>
      <t>2</t>
    </r>
  </si>
  <si>
    <r>
      <t>C</t>
    </r>
    <r>
      <rPr>
        <b/>
        <vertAlign val="subscript"/>
        <sz val="10"/>
        <rFont val="Arial"/>
        <family val="0"/>
      </rPr>
      <t>3</t>
    </r>
  </si>
  <si>
    <r>
      <t>NPV</t>
    </r>
    <r>
      <rPr>
        <b/>
        <vertAlign val="subscript"/>
        <sz val="10"/>
        <rFont val="Arial"/>
        <family val="0"/>
      </rPr>
      <t>A</t>
    </r>
  </si>
  <si>
    <r>
      <t>NPV</t>
    </r>
    <r>
      <rPr>
        <b/>
        <vertAlign val="subscript"/>
        <sz val="10"/>
        <rFont val="Arial"/>
        <family val="2"/>
      </rPr>
      <t>B</t>
    </r>
  </si>
  <si>
    <t>Problem 6-38 Objective</t>
  </si>
  <si>
    <t>Calculate NPV and IRR</t>
  </si>
  <si>
    <t xml:space="preserve">Growth Enterprises believes its latest project, which will cost $80,000 to install, will generate a perpetual </t>
  </si>
  <si>
    <t xml:space="preserve">growing stream of cash flows. Cash flow at the end of this year will be $5,000 and cash flows in future </t>
  </si>
  <si>
    <t>years are expected to grow indefinitely at an annual rate of 5 percent.</t>
  </si>
  <si>
    <t>a. If the discount rate for this project is 10 percent, what is the project NPV?</t>
  </si>
  <si>
    <t>b. What is the project IRR?</t>
  </si>
  <si>
    <t>Enter formulas to answer the two questions of this problem.</t>
  </si>
  <si>
    <t>Present value of cash flows</t>
  </si>
  <si>
    <t>Less: Investment</t>
  </si>
  <si>
    <t>NPV</t>
  </si>
  <si>
    <t>IRR</t>
  </si>
  <si>
    <t>Problem 7-21 Objective</t>
  </si>
  <si>
    <t>Calculate project cash flows, NPV, and IRR</t>
  </si>
  <si>
    <t>Revenues generated by a new fad product in each of the next 5 years are forecasted as follows:</t>
  </si>
  <si>
    <t>Year</t>
  </si>
  <si>
    <t>Revenues</t>
  </si>
  <si>
    <t>Thereafter</t>
  </si>
  <si>
    <t xml:space="preserve">Expenses are expected to be 40 percent of revenues, and working capital required in each year is expected </t>
  </si>
  <si>
    <t xml:space="preserve">to be 20 percent of revenues in the following year. The product requires an immediate investment of </t>
  </si>
  <si>
    <t>$50,000 in plant and equipment.</t>
  </si>
  <si>
    <t>a. What is the initial investment in the product? Remember working capital.</t>
  </si>
  <si>
    <t xml:space="preserve">b. If the plant and equipment are depreciated over 4 years to a salvage value of zero using straight-line </t>
  </si>
  <si>
    <t>depreciation, and the firm's tax rate is 40 percent, what are the project cash flows in each year?</t>
  </si>
  <si>
    <t>c. If the opportunity cost of capital is 10 percent, what is the project NPV?</t>
  </si>
  <si>
    <t>d. What is the project IRR?</t>
  </si>
  <si>
    <t>Use formulas and the MS Excel NPV and IRR functions to solve this problem.</t>
  </si>
  <si>
    <t>Initial outlay</t>
  </si>
  <si>
    <t>Working capital</t>
  </si>
  <si>
    <t>Initial investment</t>
  </si>
  <si>
    <t>Working</t>
  </si>
  <si>
    <t>Cash</t>
  </si>
  <si>
    <t>Sales</t>
  </si>
  <si>
    <t>Expenses</t>
  </si>
  <si>
    <t>Capital</t>
  </si>
  <si>
    <t>Flow</t>
  </si>
  <si>
    <t>Problem 11-10 Objective</t>
  </si>
  <si>
    <t>Calculate the Weighted Average Cost of Capital</t>
  </si>
  <si>
    <t>Find the WACC of William Tell Computers. The total book value of the firm's equity is $10 million; book value</t>
  </si>
  <si>
    <t>per share is $20. The stock sells for a price of $30 per share, and the cost of equity is 15 percent. The firm's</t>
  </si>
  <si>
    <t xml:space="preserve">bonds have a par value of $5 million and sell at a price of 110 percent of par. The yield to maturity on the bonds </t>
  </si>
  <si>
    <t>is 9 percent, and the firm's tax rate is 40 percent.</t>
  </si>
  <si>
    <t>Enter formulas to calculate the unknowns.</t>
  </si>
  <si>
    <t>Market</t>
  </si>
  <si>
    <t>After tax</t>
  </si>
  <si>
    <t>Value</t>
  </si>
  <si>
    <t>Proportions</t>
  </si>
  <si>
    <t>Cost</t>
  </si>
  <si>
    <t>cost</t>
  </si>
  <si>
    <t>WACC</t>
  </si>
  <si>
    <t>Debt</t>
  </si>
  <si>
    <t>Equity</t>
  </si>
  <si>
    <t>Total</t>
  </si>
  <si>
    <t>Problem 11-15 Objective</t>
  </si>
  <si>
    <t>Determine the capital structure of a firm</t>
  </si>
  <si>
    <t xml:space="preserve">Examine the following book-value balance sheet for University Products, Inc. What is the capital structure of </t>
  </si>
  <si>
    <t>the firm based on market value? The preferred stock currently sells for $15 per share and the common stock for</t>
  </si>
  <si>
    <t>$20 per share. There are one million common shares outstanding.</t>
  </si>
  <si>
    <t>BOOK VALUE BALANCE SHEET</t>
  </si>
  <si>
    <t>(all values in millions)</t>
  </si>
  <si>
    <t>Liabilities and Net Worth</t>
  </si>
  <si>
    <t>Cash and short-term securities</t>
  </si>
  <si>
    <t>Bonds, coupon = 8% paid annually</t>
  </si>
  <si>
    <t>maturity = 10 years, yield to maturity = 9%</t>
  </si>
  <si>
    <t>Accounts receivable</t>
  </si>
  <si>
    <t>Preferred stock (par value $20 per share)</t>
  </si>
  <si>
    <t>Common stock (par value $.10)</t>
  </si>
  <si>
    <t>Inventories</t>
  </si>
  <si>
    <t>Additional paid in stockholders</t>
  </si>
  <si>
    <t>Plants and equipment</t>
  </si>
  <si>
    <t>Retained earnings</t>
  </si>
  <si>
    <t>Enter formulas to calculate the capital structure in dollars.</t>
  </si>
  <si>
    <t>Capital Structure</t>
  </si>
  <si>
    <t>Dollars</t>
  </si>
  <si>
    <t>Percent</t>
  </si>
  <si>
    <t>Preferred Stock</t>
  </si>
  <si>
    <t>Common Stock</t>
  </si>
  <si>
    <t>Problem 8-9 Objective</t>
  </si>
  <si>
    <t>Calculate break-even points</t>
  </si>
  <si>
    <t>Dime a Dozen Diamonds makes synthetic diamonds by treating carbon. Each diamond can be sold for $100.</t>
  </si>
  <si>
    <t xml:space="preserve">The materials cost for a standard diamond is $30. The fixed costs incurred each year for factory upkeep </t>
  </si>
  <si>
    <t>straight-line over 10 years to a salvage value of zero.</t>
  </si>
  <si>
    <t>a. What is the accounting break-even level of sales in terms of number of diamonds sold?</t>
  </si>
  <si>
    <t>b. What is the NPV break-even sales assuming a tax rate of 35 percent, a 10-year project life and a discount</t>
  </si>
  <si>
    <t>rate of 12 percent?</t>
  </si>
  <si>
    <t>In part a, enter the formula to calculate the break-even point. In part b, enter the formulas to calculate</t>
  </si>
  <si>
    <t>all the unknown items (you will know that your formulas are correct if the NPV is approximately equal to 0.</t>
  </si>
  <si>
    <t>Accounting break-even point</t>
  </si>
  <si>
    <t>diamonds</t>
  </si>
  <si>
    <t>Number of diamonds</t>
  </si>
  <si>
    <t>Annuity factor</t>
  </si>
  <si>
    <t>Variable Expenses</t>
  </si>
  <si>
    <t>Fixed expenses</t>
  </si>
  <si>
    <t>Cash Flow</t>
  </si>
  <si>
    <t>Present value of cash flow</t>
  </si>
  <si>
    <t>Net present value</t>
  </si>
  <si>
    <t>Problem 8-21 Objective</t>
  </si>
  <si>
    <t>Calculate and analyze the degree of operating leverage</t>
  </si>
  <si>
    <t>A project has fixed costs of $1,000 per year, depreciation charges of $500 a year, revenue of $6,000 a year, and</t>
  </si>
  <si>
    <t>variable costs equal to two-thirds of revenues.</t>
  </si>
  <si>
    <t>a. If sales increase by 5 percent, what will be the increase in pretax profits?</t>
  </si>
  <si>
    <t>b. What is the degree of operating leverage of this project?</t>
  </si>
  <si>
    <t>c. Confirm that the percentage change in profits equals DOL times the percentage change in sales.</t>
  </si>
  <si>
    <t>Enter formulas to solve this problem.</t>
  </si>
  <si>
    <t>Before</t>
  </si>
  <si>
    <t>After</t>
  </si>
  <si>
    <t>Pretax profit</t>
  </si>
  <si>
    <t>Degree Operating Leverage</t>
  </si>
  <si>
    <t>Percentage change in profits</t>
  </si>
  <si>
    <t>DOL x % change in sales</t>
  </si>
  <si>
    <t xml:space="preserve">Value of new customers = </t>
  </si>
  <si>
    <t xml:space="preserve">Value of free credit to current customers= </t>
  </si>
  <si>
    <t>Net benefit from advancing credit =</t>
  </si>
  <si>
    <t>Prepare a cash budget</t>
  </si>
  <si>
    <t xml:space="preserve">The following data are from the budget of Ritewell Publishers. Half the company's sales are transacted on a </t>
  </si>
  <si>
    <t xml:space="preserve">cash basis. The other half are paid for with a 1-month delay. The company pays all of its credit purchases </t>
  </si>
  <si>
    <t>with a 1-month delay. Credit purchases in January were $30 and total sales in January were $180.</t>
  </si>
  <si>
    <t>February</t>
  </si>
  <si>
    <t>March</t>
  </si>
  <si>
    <t>April</t>
  </si>
  <si>
    <t>Total sales</t>
  </si>
  <si>
    <t>Cash purchases</t>
  </si>
  <si>
    <t>Credit purchases</t>
  </si>
  <si>
    <t>Labor and administrative expenses</t>
  </si>
  <si>
    <t>Taxes, interest, and dividends</t>
  </si>
  <si>
    <t>Capital purchases</t>
  </si>
  <si>
    <t xml:space="preserve">Use cell references to the table above and formulas (using the assumptions below) to complete the </t>
  </si>
  <si>
    <t>cash budget template below.</t>
  </si>
  <si>
    <t>January sales</t>
  </si>
  <si>
    <t>Percentage of sales that are cash basis</t>
  </si>
  <si>
    <t>Credit purchases for January</t>
  </si>
  <si>
    <t>Sources of cash</t>
  </si>
  <si>
    <t>Collections on current sales</t>
  </si>
  <si>
    <t>Collections on accounts receivable</t>
  </si>
  <si>
    <t xml:space="preserve">   Total sources of cash</t>
  </si>
  <si>
    <t>Uses of cash</t>
  </si>
  <si>
    <t>Payments of accounts payable</t>
  </si>
  <si>
    <t xml:space="preserve">    Total uses of cash</t>
  </si>
  <si>
    <t xml:space="preserve">Net cash inflow </t>
  </si>
  <si>
    <t>Cash at start of period</t>
  </si>
  <si>
    <t>Net cash inflow</t>
  </si>
  <si>
    <t>Cash at end of period</t>
  </si>
  <si>
    <t>Minimum operating cash balance</t>
  </si>
  <si>
    <t>Cumulative short-term financing</t>
  </si>
  <si>
    <t>c. Based upon the below, would you prefer to invest in the (a) portfolio or (b) stocks only, or in (c) bonds only?</t>
  </si>
  <si>
    <t>c. Would you prefer to invest in the portfolio or stocks only or in bonds only?</t>
  </si>
  <si>
    <t>Explain in one paragraph the reason(s) for your preference.</t>
  </si>
  <si>
    <t>FIN544</t>
  </si>
  <si>
    <t>(Hint: use annuity factor for 9%, 10 years)</t>
  </si>
  <si>
    <t>(Hint: use annuity factor for 12%, 10 years)</t>
  </si>
  <si>
    <t>Solve for this - call it Q (NPV must = $0)</t>
  </si>
  <si>
    <t>Problem 14-7 Objective</t>
  </si>
  <si>
    <t>Analyze an IPO</t>
  </si>
  <si>
    <t xml:space="preserve">Having heard about IPO underpricing, I put in an order to my broker for 1,000 shares of every IPO he can </t>
  </si>
  <si>
    <t>get me. After 3 months, my investment record is as follows:</t>
  </si>
  <si>
    <t>IPO</t>
  </si>
  <si>
    <t xml:space="preserve">Shares </t>
  </si>
  <si>
    <t>Price per</t>
  </si>
  <si>
    <t>return</t>
  </si>
  <si>
    <t>Allocated to Me</t>
  </si>
  <si>
    <t>Share</t>
  </si>
  <si>
    <t>Initial</t>
  </si>
  <si>
    <t>C</t>
  </si>
  <si>
    <t>a. What is the average underpricing of this sample of IPOs?</t>
  </si>
  <si>
    <t xml:space="preserve">b. What is the average initial return on my "portfolio" of shares purchased from the four IPOs I bid on? </t>
  </si>
  <si>
    <t>Calculate the average initial return weighting by the amount of money invested in each issue.</t>
  </si>
  <si>
    <t>c. Why have I performed so poorly relative to the average initial return on the full sample of IPOs? What</t>
  </si>
  <si>
    <t>lessons do you draw from my experience?</t>
  </si>
  <si>
    <t>Enter formulas to calculate the requirements of this problem.</t>
  </si>
  <si>
    <t>Average underpricing</t>
  </si>
  <si>
    <t>Investment</t>
  </si>
  <si>
    <t>(Shares x price)</t>
  </si>
  <si>
    <t>Profit</t>
  </si>
  <si>
    <t>Average return</t>
  </si>
  <si>
    <t>Cash Flow Problem 19-23 Objective</t>
  </si>
  <si>
    <t>Fin Model Prob 18-16 Objective</t>
  </si>
  <si>
    <t>Capital expenditures</t>
  </si>
  <si>
    <t xml:space="preserve">and administrative expenses are $200,000. The machinery costs $1 million and is depreciated </t>
  </si>
  <si>
    <t xml:space="preserve">a. What will be the firm's typical value for its accounts receivable period? (See page 169 in the print version of our </t>
  </si>
  <si>
    <t>text or page 353 in the view version for a review of the accounts receivable period.)</t>
  </si>
  <si>
    <t>1.10  million</t>
  </si>
  <si>
    <t>The discount is increased if you pay within 15 days. This would encourage more customers</t>
  </si>
  <si>
    <t>to take advantage of the discount. Since more customers would be paying within the discount period of 15 days, the AR period would reduce.</t>
  </si>
  <si>
    <t>Mary Cobos</t>
  </si>
  <si>
    <t>Finance 544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</si>
</sst>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_);[Red]\(0\)"/>
    <numFmt numFmtId="171" formatCode="&quot;$&quot;#,##0.000_);[Red]\(&quot;$&quot;#,##0.000\)"/>
    <numFmt numFmtId="172" formatCode="&quot;$&quot;#,##0.0_);[Red]\(&quot;$&quot;#,##0.0\)"/>
    <numFmt numFmtId="173" formatCode="&quot;$&quot;#,##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0_);[Red]\(0.00\)"/>
    <numFmt numFmtId="178" formatCode="0.0"/>
    <numFmt numFmtId="179" formatCode="#,##0.000_);[Red]\(#,##0.000\)"/>
    <numFmt numFmtId="180" formatCode="#,##0.0_);[Red]\(#,##0.0\)"/>
    <numFmt numFmtId="181" formatCode="0.000"/>
    <numFmt numFmtId="182" formatCode="&quot;$&quot;#,##0.0000_);[Red]\(&quot;$&quot;#,##0.0000\)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&quot;$&quot;#,##0.00"/>
    <numFmt numFmtId="191" formatCode="&quot;$&quot;#,##0.00000_);[Red]\(&quot;$&quot;#,##0.00000\)"/>
    <numFmt numFmtId="192" formatCode="0.0000%"/>
    <numFmt numFmtId="193" formatCode="0.00000000000"/>
    <numFmt numFmtId="194" formatCode="&quot;$&quot;#,##0.000000_);[Red]\(&quot;$&quot;#,##0.000000\)"/>
    <numFmt numFmtId="195" formatCode="&quot;$&quot;#,##0.0000000_);[Red]\(&quot;$&quot;#,##0.0000000\)"/>
    <numFmt numFmtId="196" formatCode="&quot;$&quot;#,##0.00000000_);[Red]\(&quot;$&quot;#,##0.00000000\)"/>
    <numFmt numFmtId="197" formatCode="&quot;$&quot;#,##0.000000000_);[Red]\(&quot;$&quot;#,##0.0000000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6"/>
      <color indexed="3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24"/>
      <color indexed="18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18"/>
      <name val="Times New Roman"/>
      <family val="1"/>
    </font>
    <font>
      <b/>
      <sz val="10"/>
      <color indexed="2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vertAlign val="subscript"/>
      <sz val="10"/>
      <name val="Arial"/>
      <family val="0"/>
    </font>
    <font>
      <b/>
      <i/>
      <sz val="10"/>
      <color indexed="8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5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left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7" fillId="0" borderId="0" xfId="0" applyFont="1" applyBorder="1" applyAlignment="1">
      <alignment horizontal="left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3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4" xfId="0" applyFill="1" applyBorder="1" applyAlignment="1">
      <alignment/>
    </xf>
    <xf numFmtId="49" fontId="0" fillId="4" borderId="4" xfId="0" applyNumberForma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9" fillId="0" borderId="9" xfId="0" applyFont="1" applyBorder="1" applyAlignment="1" applyProtection="1">
      <alignment horizontal="centerContinuous" vertical="top"/>
      <protection/>
    </xf>
    <xf numFmtId="1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0" fillId="4" borderId="13" xfId="0" applyFill="1" applyBorder="1" applyAlignment="1" applyProtection="1">
      <alignment/>
      <protection locked="0"/>
    </xf>
    <xf numFmtId="49" fontId="0" fillId="4" borderId="13" xfId="0" applyNumberForma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4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37" fontId="0" fillId="0" borderId="0" xfId="17" applyNumberFormat="1" applyBorder="1" applyAlignment="1">
      <alignment/>
    </xf>
    <xf numFmtId="37" fontId="0" fillId="2" borderId="2" xfId="17" applyNumberFormat="1" applyFill="1" applyBorder="1" applyAlignment="1">
      <alignment/>
    </xf>
    <xf numFmtId="0" fontId="0" fillId="0" borderId="14" xfId="0" applyBorder="1" applyAlignment="1">
      <alignment/>
    </xf>
    <xf numFmtId="173" fontId="0" fillId="0" borderId="0" xfId="0" applyNumberFormat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8" fontId="0" fillId="0" borderId="0" xfId="0" applyNumberFormat="1" applyAlignment="1">
      <alignment horizontal="centerContinuous"/>
    </xf>
    <xf numFmtId="0" fontId="17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38" fontId="0" fillId="0" borderId="14" xfId="0" applyNumberFormat="1" applyBorder="1" applyAlignment="1">
      <alignment horizontal="centerContinuous"/>
    </xf>
    <xf numFmtId="6" fontId="0" fillId="0" borderId="14" xfId="0" applyNumberFormat="1" applyBorder="1" applyAlignment="1">
      <alignment/>
    </xf>
    <xf numFmtId="38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1" fontId="1" fillId="0" borderId="14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/>
    </xf>
    <xf numFmtId="3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14" xfId="0" applyNumberFormat="1" applyBorder="1" applyAlignment="1">
      <alignment/>
    </xf>
    <xf numFmtId="178" fontId="0" fillId="4" borderId="0" xfId="0" applyNumberFormat="1" applyFill="1" applyAlignment="1" applyProtection="1">
      <alignment/>
      <protection locked="0"/>
    </xf>
    <xf numFmtId="0" fontId="1" fillId="0" borderId="14" xfId="0" applyFont="1" applyBorder="1" applyAlignment="1">
      <alignment horizontal="centerContinuous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6" fontId="0" fillId="4" borderId="0" xfId="0" applyNumberFormat="1" applyFill="1" applyAlignment="1" applyProtection="1">
      <alignment/>
      <protection locked="0"/>
    </xf>
    <xf numFmtId="38" fontId="0" fillId="4" borderId="14" xfId="0" applyNumberFormat="1" applyFill="1" applyBorder="1" applyAlignment="1" applyProtection="1">
      <alignment/>
      <protection locked="0"/>
    </xf>
    <xf numFmtId="38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 quotePrefix="1">
      <alignment/>
    </xf>
    <xf numFmtId="173" fontId="0" fillId="0" borderId="14" xfId="0" applyNumberFormat="1" applyFont="1" applyBorder="1" applyAlignment="1">
      <alignment/>
    </xf>
    <xf numFmtId="0" fontId="20" fillId="4" borderId="0" xfId="0" applyFont="1" applyFill="1" applyBorder="1" applyAlignment="1" applyProtection="1">
      <alignment horizontal="right"/>
      <protection locked="0"/>
    </xf>
    <xf numFmtId="0" fontId="0" fillId="4" borderId="0" xfId="0" applyFont="1" applyFill="1" applyAlignment="1" applyProtection="1">
      <alignment/>
      <protection locked="0"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right"/>
    </xf>
    <xf numFmtId="0" fontId="0" fillId="4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right"/>
    </xf>
    <xf numFmtId="0" fontId="0" fillId="3" borderId="14" xfId="0" applyFont="1" applyFill="1" applyBorder="1" applyAlignment="1">
      <alignment/>
    </xf>
    <xf numFmtId="0" fontId="20" fillId="3" borderId="14" xfId="0" applyFont="1" applyFill="1" applyBorder="1" applyAlignment="1">
      <alignment horizontal="right"/>
    </xf>
    <xf numFmtId="173" fontId="0" fillId="4" borderId="0" xfId="0" applyNumberFormat="1" applyFont="1" applyFill="1" applyAlignment="1" applyProtection="1">
      <alignment/>
      <protection locked="0"/>
    </xf>
    <xf numFmtId="3" fontId="0" fillId="4" borderId="14" xfId="0" applyNumberFormat="1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/>
    </xf>
    <xf numFmtId="0" fontId="20" fillId="3" borderId="0" xfId="0" applyFont="1" applyFill="1" applyBorder="1" applyAlignment="1" applyProtection="1">
      <alignment horizontal="right"/>
      <protection/>
    </xf>
    <xf numFmtId="0" fontId="1" fillId="3" borderId="14" xfId="0" applyFont="1" applyFill="1" applyBorder="1" applyAlignment="1">
      <alignment horizontal="centerContinuous"/>
    </xf>
    <xf numFmtId="0" fontId="4" fillId="3" borderId="14" xfId="0" applyFont="1" applyFill="1" applyBorder="1" applyAlignment="1">
      <alignment horizontal="centerContinuous"/>
    </xf>
    <xf numFmtId="0" fontId="19" fillId="0" borderId="0" xfId="0" applyFont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Alignment="1" applyProtection="1">
      <alignment/>
      <protection/>
    </xf>
    <xf numFmtId="173" fontId="0" fillId="4" borderId="14" xfId="0" applyNumberFormat="1" applyFont="1" applyFill="1" applyBorder="1" applyAlignment="1" applyProtection="1">
      <alignment/>
      <protection locked="0"/>
    </xf>
    <xf numFmtId="167" fontId="0" fillId="0" borderId="0" xfId="19" applyNumberFormat="1" applyFont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6" fontId="0" fillId="4" borderId="14" xfId="0" applyNumberFormat="1" applyFill="1" applyBorder="1" applyAlignment="1" applyProtection="1">
      <alignment/>
      <protection locked="0"/>
    </xf>
    <xf numFmtId="0" fontId="0" fillId="4" borderId="0" xfId="0" applyFill="1" applyAlignment="1" applyProtection="1">
      <alignment vertical="center"/>
      <protection locked="0"/>
    </xf>
    <xf numFmtId="6" fontId="0" fillId="4" borderId="0" xfId="0" applyNumberFormat="1" applyFill="1" applyAlignment="1" applyProtection="1">
      <alignment vertical="center"/>
      <protection locked="0"/>
    </xf>
    <xf numFmtId="176" fontId="0" fillId="0" borderId="0" xfId="15" applyNumberFormat="1" applyAlignment="1">
      <alignment/>
    </xf>
    <xf numFmtId="6" fontId="0" fillId="4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6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0" fontId="0" fillId="4" borderId="0" xfId="0" applyNumberFormat="1" applyFill="1" applyAlignment="1" applyProtection="1">
      <alignment horizontal="center"/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8" fontId="0" fillId="4" borderId="0" xfId="0" applyNumberFormat="1" applyFont="1" applyFill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7" fontId="0" fillId="4" borderId="0" xfId="19" applyNumberFormat="1" applyFont="1" applyFill="1" applyAlignment="1" applyProtection="1">
      <alignment/>
      <protection locked="0"/>
    </xf>
    <xf numFmtId="10" fontId="0" fillId="4" borderId="0" xfId="19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right"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0" fontId="0" fillId="4" borderId="0" xfId="0" applyNumberFormat="1" applyFill="1" applyAlignment="1" applyProtection="1">
      <alignment/>
      <protection locked="0"/>
    </xf>
    <xf numFmtId="9" fontId="0" fillId="0" borderId="0" xfId="19" applyAlignment="1">
      <alignment/>
    </xf>
    <xf numFmtId="9" fontId="0" fillId="4" borderId="0" xfId="19" applyFont="1" applyFill="1" applyAlignment="1" applyProtection="1">
      <alignment/>
      <protection locked="0"/>
    </xf>
    <xf numFmtId="9" fontId="0" fillId="0" borderId="0" xfId="19" applyFont="1" applyAlignment="1">
      <alignment/>
    </xf>
    <xf numFmtId="6" fontId="0" fillId="0" borderId="16" xfId="0" applyNumberFormat="1" applyBorder="1" applyAlignment="1">
      <alignment/>
    </xf>
    <xf numFmtId="0" fontId="0" fillId="0" borderId="14" xfId="0" applyBorder="1" applyAlignment="1">
      <alignment horizontal="right"/>
    </xf>
    <xf numFmtId="6" fontId="0" fillId="0" borderId="17" xfId="0" applyNumberFormat="1" applyBorder="1" applyAlignment="1">
      <alignment/>
    </xf>
    <xf numFmtId="6" fontId="0" fillId="0" borderId="0" xfId="0" applyNumberFormat="1" applyBorder="1" applyAlignment="1">
      <alignment/>
    </xf>
    <xf numFmtId="6" fontId="1" fillId="0" borderId="0" xfId="0" applyNumberFormat="1" applyFont="1" applyBorder="1" applyAlignment="1">
      <alignment horizontal="right"/>
    </xf>
    <xf numFmtId="6" fontId="1" fillId="0" borderId="14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9" fontId="0" fillId="0" borderId="0" xfId="19" applyAlignment="1">
      <alignment vertical="center"/>
    </xf>
    <xf numFmtId="9" fontId="0" fillId="0" borderId="0" xfId="0" applyNumberFormat="1" applyAlignment="1">
      <alignment vertical="center"/>
    </xf>
    <xf numFmtId="9" fontId="0" fillId="4" borderId="0" xfId="0" applyNumberFormat="1" applyFont="1" applyFill="1" applyBorder="1" applyAlignment="1" applyProtection="1">
      <alignment vertical="center"/>
      <protection locked="0"/>
    </xf>
    <xf numFmtId="167" fontId="0" fillId="4" borderId="0" xfId="0" applyNumberFormat="1" applyFont="1" applyFill="1" applyBorder="1" applyAlignment="1" applyProtection="1">
      <alignment vertical="center"/>
      <protection locked="0"/>
    </xf>
    <xf numFmtId="41" fontId="0" fillId="4" borderId="14" xfId="0" applyNumberFormat="1" applyFill="1" applyBorder="1" applyAlignment="1" applyProtection="1">
      <alignment vertical="center"/>
      <protection locked="0"/>
    </xf>
    <xf numFmtId="9" fontId="0" fillId="0" borderId="14" xfId="19" applyBorder="1" applyAlignment="1">
      <alignment vertical="center"/>
    </xf>
    <xf numFmtId="9" fontId="0" fillId="0" borderId="14" xfId="0" applyNumberFormat="1" applyBorder="1" applyAlignment="1">
      <alignment vertical="center"/>
    </xf>
    <xf numFmtId="167" fontId="0" fillId="4" borderId="14" xfId="19" applyNumberFormat="1" applyFont="1" applyFill="1" applyBorder="1" applyAlignment="1" applyProtection="1">
      <alignment vertical="center"/>
      <protection locked="0"/>
    </xf>
    <xf numFmtId="6" fontId="0" fillId="0" borderId="0" xfId="0" applyNumberFormat="1" applyAlignment="1">
      <alignment vertical="center"/>
    </xf>
    <xf numFmtId="9" fontId="0" fillId="0" borderId="0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horizontal="right"/>
    </xf>
    <xf numFmtId="0" fontId="1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17" fillId="3" borderId="0" xfId="0" applyFont="1" applyFill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3" borderId="18" xfId="0" applyFill="1" applyBorder="1" applyAlignment="1">
      <alignment/>
    </xf>
    <xf numFmtId="0" fontId="0" fillId="0" borderId="18" xfId="0" applyBorder="1" applyAlignment="1">
      <alignment/>
    </xf>
    <xf numFmtId="6" fontId="0" fillId="3" borderId="0" xfId="0" applyNumberFormat="1" applyFill="1" applyAlignment="1">
      <alignment/>
    </xf>
    <xf numFmtId="172" fontId="0" fillId="0" borderId="0" xfId="0" applyNumberFormat="1" applyAlignment="1">
      <alignment/>
    </xf>
    <xf numFmtId="38" fontId="0" fillId="3" borderId="0" xfId="0" applyNumberFormat="1" applyFill="1" applyAlignment="1">
      <alignment/>
    </xf>
    <xf numFmtId="180" fontId="0" fillId="0" borderId="0" xfId="0" applyNumberFormat="1" applyAlignment="1">
      <alignment/>
    </xf>
    <xf numFmtId="38" fontId="0" fillId="3" borderId="14" xfId="0" applyNumberFormat="1" applyFill="1" applyBorder="1" applyAlignment="1">
      <alignment/>
    </xf>
    <xf numFmtId="180" fontId="0" fillId="0" borderId="14" xfId="0" applyNumberFormat="1" applyBorder="1" applyAlignment="1">
      <alignment/>
    </xf>
    <xf numFmtId="6" fontId="0" fillId="3" borderId="14" xfId="0" applyNumberFormat="1" applyFill="1" applyBorder="1" applyAlignment="1">
      <alignment/>
    </xf>
    <xf numFmtId="172" fontId="0" fillId="0" borderId="14" xfId="0" applyNumberFormat="1" applyBorder="1" applyAlignment="1">
      <alignment/>
    </xf>
    <xf numFmtId="38" fontId="0" fillId="4" borderId="0" xfId="0" applyNumberFormat="1" applyFill="1" applyAlignment="1" applyProtection="1">
      <alignment vertical="center"/>
      <protection locked="0"/>
    </xf>
    <xf numFmtId="38" fontId="0" fillId="4" borderId="14" xfId="0" applyNumberFormat="1" applyFill="1" applyBorder="1" applyAlignment="1" applyProtection="1">
      <alignment vertical="center"/>
      <protection locked="0"/>
    </xf>
    <xf numFmtId="6" fontId="0" fillId="0" borderId="17" xfId="0" applyNumberFormat="1" applyBorder="1" applyAlignment="1">
      <alignment vertical="center"/>
    </xf>
    <xf numFmtId="9" fontId="0" fillId="0" borderId="17" xfId="19" applyBorder="1" applyAlignment="1">
      <alignment vertical="center"/>
    </xf>
    <xf numFmtId="38" fontId="1" fillId="0" borderId="14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Continuous"/>
    </xf>
    <xf numFmtId="6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9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14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6" fontId="19" fillId="4" borderId="0" xfId="0" applyNumberFormat="1" applyFont="1" applyFill="1" applyAlignment="1" applyProtection="1">
      <alignment/>
      <protection locked="0"/>
    </xf>
    <xf numFmtId="38" fontId="19" fillId="4" borderId="14" xfId="0" applyNumberFormat="1" applyFont="1" applyFill="1" applyBorder="1" applyAlignment="1" applyProtection="1">
      <alignment/>
      <protection locked="0"/>
    </xf>
    <xf numFmtId="38" fontId="19" fillId="0" borderId="0" xfId="0" applyNumberFormat="1" applyFont="1" applyAlignment="1">
      <alignment/>
    </xf>
    <xf numFmtId="38" fontId="19" fillId="4" borderId="0" xfId="0" applyNumberFormat="1" applyFont="1" applyFill="1" applyAlignment="1" applyProtection="1">
      <alignment/>
      <protection locked="0"/>
    </xf>
    <xf numFmtId="0" fontId="0" fillId="0" borderId="0" xfId="0" applyFont="1" applyBorder="1" applyAlignment="1">
      <alignment horizontal="left" vertical="center"/>
    </xf>
    <xf numFmtId="6" fontId="23" fillId="4" borderId="0" xfId="0" applyNumberFormat="1" applyFont="1" applyFill="1" applyAlignment="1" applyProtection="1">
      <alignment/>
      <protection locked="0"/>
    </xf>
    <xf numFmtId="9" fontId="0" fillId="4" borderId="0" xfId="19" applyFont="1" applyFill="1" applyAlignment="1" applyProtection="1">
      <alignment vertical="center"/>
      <protection locked="0"/>
    </xf>
    <xf numFmtId="6" fontId="0" fillId="4" borderId="0" xfId="17" applyNumberFormat="1" applyFont="1" applyFill="1" applyAlignment="1" applyProtection="1">
      <alignment vertical="center"/>
      <protection locked="0"/>
    </xf>
    <xf numFmtId="6" fontId="0" fillId="4" borderId="14" xfId="17" applyNumberFormat="1" applyFont="1" applyFill="1" applyBorder="1" applyAlignment="1" applyProtection="1">
      <alignment vertical="center"/>
      <protection locked="0"/>
    </xf>
    <xf numFmtId="10" fontId="0" fillId="4" borderId="0" xfId="19" applyNumberFormat="1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4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ed%20James\Local%20Settings\Temporary%20Internet%20Files\Content.IE5\6NCT09YR\fast-bmm3\Chapter%2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ed%20James\Local%20Settings\Temporary%20Internet%20Files\Content.IE5\6NCT09YR\fast-bmm3\Chapter%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ed%20James\Local%20Settings\Temporary%20Internet%20Files\Content.IE5\6NCT09YR\fast-bmm3\Chapter%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ed%20James\Local%20Settings\Temporary%20Internet%20Files\Content.IE5\6NCT09YR\fast-bmm3\Chapter%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ed%20James\Local%20Settings\Temporary%20Internet%20Files\Content.IE5\6NCT09YR\fast-bmm3\Chapter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ed%20James\Local%20Settings\Temporary%20Internet%20Files\Content.IE5\6NCT09YR\fast-bmm3\Chapter%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ed%20James\Local%20Settings\Temporary%20Internet%20Files\Content.IE5\6NCT09YR\fast-bmm3\Chapter%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ed%20James\Local%20Settings\Temporary%20Internet%20Files\Content.IE5\6NCT09YR\fast-bmm3\Chapter%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ed%20James\Local%20Settings\Temporary%20Internet%20Files\Content.IE5\6NCT09YR\fast-bmm3\Chapter%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ed%20James\Local%20Settings\Temporary%20Internet%20Files\Content.IE5\6NCT09YR\fast-bmm3\Chapter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Problem 20-7"/>
      <sheetName val="Problem 20-9"/>
      <sheetName val="Problem 20-12"/>
      <sheetName val="Problem 20-14"/>
      <sheetName val="Module1"/>
    </sheetNames>
    <definedNames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Problem 19-12"/>
      <sheetName val="Problem 19-14"/>
      <sheetName val="Problem 19-15"/>
      <sheetName val="Problem 19-22"/>
      <sheetName val="Problem 19-23"/>
      <sheetName val="Module1"/>
    </sheetNames>
    <definedNames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Problem 21-6"/>
      <sheetName val="Problem 21-7"/>
      <sheetName val="Problem 21-15"/>
      <sheetName val="Problem 21-16"/>
      <sheetName val="Problem 21-19"/>
      <sheetName val="Module1"/>
    </sheetNames>
    <definedNames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Problem 4-10"/>
      <sheetName val="Problem 4-11"/>
      <sheetName val="Problem 4-14"/>
      <sheetName val="Problem 4-16"/>
      <sheetName val="Problem 4-21"/>
      <sheetName val="Problem 4-22"/>
      <sheetName val="Problem 4-26"/>
      <sheetName val="Module1"/>
    </sheetNames>
    <definedNames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Problem 9-7"/>
      <sheetName val="Problem 9-14"/>
      <sheetName val="Problem 9-18"/>
      <sheetName val="Module1"/>
    </sheetNames>
    <definedNames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Problem 6-9"/>
      <sheetName val="Problem 6-20"/>
      <sheetName val="Problem 6-26"/>
      <sheetName val="Problem 6-29"/>
      <sheetName val="Problem 6-34"/>
      <sheetName val="Problem 6-38"/>
      <sheetName val="Module1"/>
    </sheetNames>
    <definedNames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Problem 7-10"/>
      <sheetName val="Problem 7-15"/>
      <sheetName val="Problem 7-18"/>
      <sheetName val="Problem 7-21"/>
      <sheetName val="Problem 7-28"/>
      <sheetName val="Problem 7-30"/>
      <sheetName val="Module1"/>
    </sheetNames>
    <definedNames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Problem 11-10"/>
      <sheetName val="Problem 11-14"/>
      <sheetName val="Problem 11-15"/>
      <sheetName val="Problem 11-18"/>
      <sheetName val="Problem 11-19"/>
      <sheetName val="Module1"/>
    </sheetNames>
    <definedNames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Problem 8-5"/>
      <sheetName val="Problem 8-9"/>
      <sheetName val="Problem 8-21"/>
      <sheetName val="Problem 8-22"/>
      <sheetName val="Module1"/>
    </sheetNames>
    <definedNames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Problem 14-7"/>
      <sheetName val="Problem 14-11"/>
      <sheetName val="Problem 14-17"/>
      <sheetName val="Problem 14-19"/>
      <sheetName val="Module1"/>
    </sheetNames>
    <definedNames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3:J1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1" customWidth="1"/>
    <col min="2" max="2" width="2.7109375" style="1" customWidth="1"/>
    <col min="3" max="3" width="5.7109375" style="1" customWidth="1"/>
    <col min="4" max="4" width="4.7109375" style="1" customWidth="1"/>
    <col min="5" max="5" width="22.7109375" style="1" customWidth="1"/>
    <col min="6" max="6" width="4.7109375" style="1" customWidth="1"/>
    <col min="7" max="7" width="22.7109375" style="1" customWidth="1"/>
    <col min="8" max="8" width="4.7109375" style="1" customWidth="1"/>
    <col min="9" max="9" width="22.7109375" style="1" customWidth="1"/>
    <col min="10" max="10" width="5.7109375" style="1" customWidth="1"/>
    <col min="11" max="11" width="4.7109375" style="1" customWidth="1"/>
    <col min="12" max="16384" width="9.140625" style="1" customWidth="1"/>
  </cols>
  <sheetData>
    <row r="1" ht="0.75" customHeight="1"/>
    <row r="2" ht="13.5" customHeight="1" thickBot="1"/>
    <row r="3" spans="3:10" ht="30">
      <c r="C3" s="36" t="s">
        <v>0</v>
      </c>
      <c r="D3" s="37"/>
      <c r="E3" s="37"/>
      <c r="F3" s="37"/>
      <c r="G3" s="37"/>
      <c r="H3" s="37"/>
      <c r="I3" s="37"/>
      <c r="J3" s="38"/>
    </row>
    <row r="4" spans="3:10" ht="20.25">
      <c r="C4" s="33" t="s">
        <v>70</v>
      </c>
      <c r="D4" s="25"/>
      <c r="E4" s="25"/>
      <c r="F4" s="25"/>
      <c r="G4" s="25"/>
      <c r="H4" s="25"/>
      <c r="I4" s="25"/>
      <c r="J4" s="26"/>
    </row>
    <row r="5" spans="3:10" ht="24" customHeight="1">
      <c r="C5" s="27"/>
      <c r="D5" s="28"/>
      <c r="E5" s="28"/>
      <c r="F5" s="28"/>
      <c r="G5" s="28"/>
      <c r="H5" s="28"/>
      <c r="I5" s="28"/>
      <c r="J5" s="29"/>
    </row>
    <row r="6" spans="3:10" ht="24" customHeight="1">
      <c r="C6" s="27"/>
      <c r="D6" s="28"/>
      <c r="E6" s="34" t="str">
        <f>SUBSTITUTE('Problem 4-14'!D7,"Objective","")</f>
        <v>Problem 4-14 </v>
      </c>
      <c r="F6" s="28"/>
      <c r="G6" s="34" t="str">
        <f>SUBSTITUTE('Problem 6-20'!D7,"Objective","")</f>
        <v>Problem 6-20 </v>
      </c>
      <c r="H6" s="28"/>
      <c r="I6" s="34" t="str">
        <f>SUBSTITUTE('Problem 6-38'!D7,"Objective","")</f>
        <v>Problem 6-38 </v>
      </c>
      <c r="J6" s="29"/>
    </row>
    <row r="7" spans="3:10" ht="24" customHeight="1">
      <c r="C7" s="27"/>
      <c r="D7" s="28"/>
      <c r="E7" s="34" t="str">
        <f>SUBSTITUTE('Problem 7-21'!D7,"Objective","")</f>
        <v>Problem 7-21 </v>
      </c>
      <c r="F7" s="28"/>
      <c r="G7" s="34" t="str">
        <f>SUBSTITUTE('Problem 8-9'!D7,"Objective","")</f>
        <v>Problem 8-9 </v>
      </c>
      <c r="H7" s="28"/>
      <c r="I7" s="34" t="str">
        <f>SUBSTITUTE('Problem 8-21'!D7,"Objective","")</f>
        <v>Problem 8-21 </v>
      </c>
      <c r="J7" s="29"/>
    </row>
    <row r="8" spans="3:10" ht="24" customHeight="1">
      <c r="C8" s="27"/>
      <c r="D8" s="28"/>
      <c r="E8" s="34" t="str">
        <f>SUBSTITUTE('Problem 9-18'!D7,"Objective","")</f>
        <v>Problem 9-18 </v>
      </c>
      <c r="F8" s="28"/>
      <c r="G8" s="34" t="str">
        <f>SUBSTITUTE('Problem 11-10'!D7,"Objective","")</f>
        <v>Problem 11-10 </v>
      </c>
      <c r="H8" s="28"/>
      <c r="I8" s="34" t="str">
        <f>SUBSTITUTE('Problem 11-15'!D7,"Objective","")</f>
        <v>Problem 11-15 </v>
      </c>
      <c r="J8" s="29"/>
    </row>
    <row r="9" spans="3:10" ht="24" customHeight="1">
      <c r="C9" s="27"/>
      <c r="D9" s="28"/>
      <c r="E9" s="34" t="str">
        <f>SUBSTITUTE('Problem 14-7'!D7,"Objective","")</f>
        <v>Problem 14-7 </v>
      </c>
      <c r="F9" s="28"/>
      <c r="G9" s="34" t="str">
        <f>SUBSTITUTE('Problem 18-16'!D7,"Objective","")</f>
        <v>Fin Model Prob 18-16 </v>
      </c>
      <c r="H9" s="28"/>
      <c r="I9" s="34" t="str">
        <f>SUBSTITUTE('Problem 19-23'!D7,"Objective","")</f>
        <v>Cash Flow Problem 19-23 </v>
      </c>
      <c r="J9" s="29"/>
    </row>
    <row r="10" spans="3:10" ht="24" customHeight="1">
      <c r="C10" s="27"/>
      <c r="D10" s="28"/>
      <c r="E10" s="34" t="str">
        <f>SUBSTITUTE('Problem 20-12'!D7,"Objective","")</f>
        <v>Problem 20-12 </v>
      </c>
      <c r="F10" s="28"/>
      <c r="G10" s="34" t="str">
        <f>SUBSTITUTE('Problem 21-7'!D7,"Objective","")</f>
        <v>Problem 21-7 </v>
      </c>
      <c r="H10" s="28"/>
      <c r="I10" s="34" t="str">
        <f>SUBSTITUTE('Problem 21-16'!D7,"Objective","")</f>
        <v>Problem 21-16 </v>
      </c>
      <c r="J10" s="29"/>
    </row>
    <row r="11" spans="3:10" ht="24" customHeight="1">
      <c r="C11" s="27"/>
      <c r="D11" s="28"/>
      <c r="E11" s="34"/>
      <c r="F11" s="28"/>
      <c r="G11" s="34"/>
      <c r="H11" s="28"/>
      <c r="I11" s="34"/>
      <c r="J11" s="29"/>
    </row>
    <row r="12" spans="3:10" ht="24" customHeight="1">
      <c r="C12" s="27"/>
      <c r="D12" s="28"/>
      <c r="E12" s="35"/>
      <c r="F12" s="28"/>
      <c r="G12" s="35"/>
      <c r="H12" s="28"/>
      <c r="I12" s="35"/>
      <c r="J12" s="29"/>
    </row>
    <row r="13" spans="3:10" ht="14.25">
      <c r="C13" s="39" t="s">
        <v>1</v>
      </c>
      <c r="D13" s="25"/>
      <c r="E13" s="25"/>
      <c r="F13" s="25"/>
      <c r="G13" s="25"/>
      <c r="H13" s="25"/>
      <c r="I13" s="25"/>
      <c r="J13" s="26"/>
    </row>
    <row r="14" spans="3:10" ht="14.25">
      <c r="C14" s="39" t="s">
        <v>62</v>
      </c>
      <c r="D14" s="25"/>
      <c r="E14" s="25"/>
      <c r="F14" s="25"/>
      <c r="G14" s="25"/>
      <c r="H14" s="25"/>
      <c r="I14" s="25"/>
      <c r="J14" s="26"/>
    </row>
    <row r="15" spans="3:10" ht="7.5" customHeight="1" thickBot="1">
      <c r="C15" s="30"/>
      <c r="D15" s="31"/>
      <c r="E15" s="31"/>
      <c r="F15" s="31"/>
      <c r="G15" s="31"/>
      <c r="H15" s="31"/>
      <c r="I15" s="31"/>
      <c r="J15" s="32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1999 Irwin/McGraw-Hill&amp;R&amp;8Printed: &amp;D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B2:L46"/>
  <sheetViews>
    <sheetView showGridLines="0" showRowColHeaders="0" workbookViewId="0" topLeftCell="A1">
      <pane xSplit="1" ySplit="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2" sqref="G4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232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233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 t="s">
        <v>326</v>
      </c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>
      <c r="B15" s="9"/>
      <c r="C15" s="2"/>
      <c r="D15" s="16" t="s">
        <v>234</v>
      </c>
      <c r="E15" s="16"/>
      <c r="F15" s="16"/>
      <c r="G15" s="2"/>
      <c r="H15"/>
      <c r="I15"/>
      <c r="J15"/>
      <c r="K15" s="2"/>
      <c r="L15" s="6"/>
    </row>
    <row r="16" spans="2:12" ht="12.75">
      <c r="B16" s="9"/>
      <c r="C16" s="2"/>
      <c r="D16" s="16" t="s">
        <v>235</v>
      </c>
      <c r="E16" s="16"/>
      <c r="F16" s="16"/>
      <c r="G16" s="2"/>
      <c r="H16"/>
      <c r="I16"/>
      <c r="J16"/>
      <c r="K16" s="2"/>
      <c r="L16" s="6"/>
    </row>
    <row r="17" spans="2:12" ht="12.75">
      <c r="B17" s="9"/>
      <c r="C17" s="2"/>
      <c r="D17" s="16" t="s">
        <v>236</v>
      </c>
      <c r="E17" s="16"/>
      <c r="F17" s="16"/>
      <c r="G17" s="2"/>
      <c r="H17"/>
      <c r="I17"/>
      <c r="J17"/>
      <c r="K17" s="2"/>
      <c r="L17" s="6"/>
    </row>
    <row r="18" spans="2:12" ht="12.75">
      <c r="B18" s="9"/>
      <c r="C18" s="2"/>
      <c r="D18" s="16"/>
      <c r="E18" s="16"/>
      <c r="F18" s="16"/>
      <c r="G18" s="2"/>
      <c r="H18"/>
      <c r="I18"/>
      <c r="J18"/>
      <c r="K18" s="2"/>
      <c r="L18" s="6"/>
    </row>
    <row r="19" spans="2:12" ht="12.75">
      <c r="B19" s="9"/>
      <c r="C19" s="2"/>
      <c r="D19" s="164" t="s">
        <v>237</v>
      </c>
      <c r="E19" s="165"/>
      <c r="F19" s="165"/>
      <c r="G19" s="3"/>
      <c r="H19" s="53"/>
      <c r="I19" s="53"/>
      <c r="J19" s="53"/>
      <c r="K19" s="2"/>
      <c r="L19" s="6"/>
    </row>
    <row r="20" spans="2:12" ht="12.75">
      <c r="B20" s="9"/>
      <c r="C20" s="2"/>
      <c r="D20" s="166" t="s">
        <v>238</v>
      </c>
      <c r="E20" s="166"/>
      <c r="F20" s="166"/>
      <c r="G20" s="167"/>
      <c r="H20" s="168"/>
      <c r="I20" s="168"/>
      <c r="J20" s="168"/>
      <c r="K20" s="2"/>
      <c r="L20" s="6"/>
    </row>
    <row r="21" spans="2:12" ht="6" customHeight="1">
      <c r="B21" s="9"/>
      <c r="C21" s="2"/>
      <c r="D21" s="16"/>
      <c r="E21" s="16"/>
      <c r="F21" s="16"/>
      <c r="G21" s="2"/>
      <c r="H21"/>
      <c r="I21"/>
      <c r="J21"/>
      <c r="K21" s="2"/>
      <c r="L21" s="6"/>
    </row>
    <row r="22" spans="2:12" ht="12.75">
      <c r="B22" s="9"/>
      <c r="C22" s="2"/>
      <c r="D22" s="169" t="s">
        <v>10</v>
      </c>
      <c r="E22" s="169"/>
      <c r="F22" s="169"/>
      <c r="G22" s="170" t="s">
        <v>239</v>
      </c>
      <c r="H22" s="170"/>
      <c r="I22" s="170"/>
      <c r="J22" s="170"/>
      <c r="K22" s="2"/>
      <c r="L22" s="6"/>
    </row>
    <row r="23" spans="2:12" ht="12.75">
      <c r="B23" s="9"/>
      <c r="C23" s="2"/>
      <c r="D23" s="16" t="s">
        <v>240</v>
      </c>
      <c r="E23" s="16"/>
      <c r="F23" s="171">
        <v>1</v>
      </c>
      <c r="G23" s="2" t="s">
        <v>241</v>
      </c>
      <c r="H23"/>
      <c r="I23"/>
      <c r="J23"/>
      <c r="K23" s="2"/>
      <c r="L23" s="6"/>
    </row>
    <row r="24" spans="2:12" ht="12.75">
      <c r="B24" s="9"/>
      <c r="C24" s="2"/>
      <c r="D24" s="16"/>
      <c r="E24" s="16"/>
      <c r="F24" s="16"/>
      <c r="G24" s="2" t="s">
        <v>242</v>
      </c>
      <c r="H24"/>
      <c r="I24"/>
      <c r="J24" s="172">
        <v>10</v>
      </c>
      <c r="K24" s="2"/>
      <c r="L24" s="6"/>
    </row>
    <row r="25" spans="2:12" ht="12.75">
      <c r="B25" s="9"/>
      <c r="C25" s="2"/>
      <c r="D25" s="16" t="s">
        <v>243</v>
      </c>
      <c r="E25" s="16"/>
      <c r="F25" s="173">
        <v>3</v>
      </c>
      <c r="G25" s="2" t="s">
        <v>244</v>
      </c>
      <c r="H25"/>
      <c r="I25"/>
      <c r="J25" s="174">
        <v>2</v>
      </c>
      <c r="K25" s="2"/>
      <c r="L25" s="6"/>
    </row>
    <row r="26" spans="2:12" ht="12.75">
      <c r="B26" s="9"/>
      <c r="C26" s="2"/>
      <c r="D26" s="16"/>
      <c r="E26" s="16"/>
      <c r="F26" s="16"/>
      <c r="G26" s="2" t="s">
        <v>245</v>
      </c>
      <c r="H26"/>
      <c r="I26"/>
      <c r="J26" s="174">
        <v>0.1</v>
      </c>
      <c r="K26" s="2"/>
      <c r="L26" s="6"/>
    </row>
    <row r="27" spans="2:12" ht="12.75">
      <c r="B27" s="9"/>
      <c r="C27" s="2"/>
      <c r="D27" s="16" t="s">
        <v>246</v>
      </c>
      <c r="E27" s="16"/>
      <c r="F27" s="173">
        <v>7</v>
      </c>
      <c r="G27" s="2" t="s">
        <v>247</v>
      </c>
      <c r="H27"/>
      <c r="I27"/>
      <c r="J27" s="174">
        <v>9.9</v>
      </c>
      <c r="K27" s="2"/>
      <c r="L27" s="6"/>
    </row>
    <row r="28" spans="2:12" ht="12.75">
      <c r="B28" s="9"/>
      <c r="C28" s="2"/>
      <c r="D28" s="16" t="s">
        <v>248</v>
      </c>
      <c r="E28" s="16"/>
      <c r="F28" s="175">
        <v>21</v>
      </c>
      <c r="G28" s="2" t="s">
        <v>249</v>
      </c>
      <c r="H28"/>
      <c r="I28"/>
      <c r="J28" s="176">
        <v>10</v>
      </c>
      <c r="K28" s="2"/>
      <c r="L28" s="6"/>
    </row>
    <row r="29" spans="2:12" ht="12.75">
      <c r="B29" s="9"/>
      <c r="C29" s="2"/>
      <c r="D29" s="88" t="s">
        <v>231</v>
      </c>
      <c r="E29" s="88"/>
      <c r="F29" s="177">
        <f>SUM(F23:F28)</f>
        <v>32</v>
      </c>
      <c r="G29" s="50"/>
      <c r="H29" s="50"/>
      <c r="I29" s="50"/>
      <c r="J29" s="178">
        <f>SUM(J24:J28)</f>
        <v>32</v>
      </c>
      <c r="K29" s="2"/>
      <c r="L29" s="6"/>
    </row>
    <row r="30" spans="2:12" ht="13.5" thickBot="1">
      <c r="B30" s="9"/>
      <c r="C30" s="2"/>
      <c r="D30" s="2"/>
      <c r="E30" s="4"/>
      <c r="F30" s="4"/>
      <c r="G30" s="48"/>
      <c r="H30" s="48"/>
      <c r="I30" s="2"/>
      <c r="J30" s="2"/>
      <c r="K30" s="2"/>
      <c r="L30" s="6"/>
    </row>
    <row r="31" spans="3:11" ht="13.5" thickTop="1">
      <c r="C31" s="7"/>
      <c r="D31" s="7"/>
      <c r="E31" s="22"/>
      <c r="F31" s="22"/>
      <c r="G31" s="49"/>
      <c r="H31" s="49"/>
      <c r="I31" s="7"/>
      <c r="J31" s="7"/>
      <c r="K31" s="7"/>
    </row>
    <row r="32" spans="2:12" ht="22.5">
      <c r="B32" s="9"/>
      <c r="C32" s="2"/>
      <c r="D32" s="44" t="s">
        <v>8</v>
      </c>
      <c r="E32" s="3"/>
      <c r="F32" s="3"/>
      <c r="G32" s="3"/>
      <c r="H32" s="3"/>
      <c r="I32" s="3"/>
      <c r="J32" s="3"/>
      <c r="K32" s="2"/>
      <c r="L32" s="6"/>
    </row>
    <row r="33" spans="2:12" ht="9.75" customHeight="1">
      <c r="B33" s="9"/>
      <c r="C33" s="2"/>
      <c r="D33" s="5"/>
      <c r="E33" s="5"/>
      <c r="F33" s="5"/>
      <c r="G33" s="5"/>
      <c r="H33" s="5"/>
      <c r="I33" s="5"/>
      <c r="J33" s="5"/>
      <c r="K33" s="2"/>
      <c r="L33" s="6"/>
    </row>
    <row r="34" spans="2:12" ht="15.75">
      <c r="B34" s="9"/>
      <c r="C34" s="2"/>
      <c r="D34" s="47" t="str">
        <f>SUBSTITUTE(+D7,"Objective","")</f>
        <v>Problem 11-15 </v>
      </c>
      <c r="E34" s="46"/>
      <c r="F34" s="46"/>
      <c r="G34" s="46"/>
      <c r="H34" s="46"/>
      <c r="I34" s="46"/>
      <c r="J34" s="46"/>
      <c r="K34" s="2"/>
      <c r="L34" s="6"/>
    </row>
    <row r="35" spans="2:12" ht="9.75" customHeight="1">
      <c r="B35" s="9"/>
      <c r="C35" s="2"/>
      <c r="D35" s="45" t="s">
        <v>9</v>
      </c>
      <c r="E35" s="5"/>
      <c r="F35" s="5"/>
      <c r="G35" s="5"/>
      <c r="H35" s="5"/>
      <c r="I35" s="5"/>
      <c r="J35" s="5"/>
      <c r="K35" s="2"/>
      <c r="L35" s="6"/>
    </row>
    <row r="36" spans="2:12" ht="6" customHeight="1">
      <c r="B36" s="9"/>
      <c r="C36" s="2"/>
      <c r="D36" s="14"/>
      <c r="E36" s="5"/>
      <c r="F36" s="5"/>
      <c r="G36" s="5"/>
      <c r="H36" s="5"/>
      <c r="I36" s="5"/>
      <c r="J36" s="5"/>
      <c r="K36" s="2"/>
      <c r="L36" s="6"/>
    </row>
    <row r="37" spans="2:12" ht="12.75" customHeight="1">
      <c r="B37" s="9"/>
      <c r="C37" s="2"/>
      <c r="D37" t="s">
        <v>250</v>
      </c>
      <c r="E37"/>
      <c r="F37"/>
      <c r="G37"/>
      <c r="H37" s="5"/>
      <c r="I37" s="5"/>
      <c r="J37" s="5"/>
      <c r="K37" s="2"/>
      <c r="L37" s="6"/>
    </row>
    <row r="38" spans="2:12" ht="6" customHeight="1">
      <c r="B38" s="9"/>
      <c r="C38" s="2"/>
      <c r="D38"/>
      <c r="E38"/>
      <c r="F38"/>
      <c r="G38"/>
      <c r="H38" s="5"/>
      <c r="I38" s="5"/>
      <c r="J38" s="5"/>
      <c r="K38" s="2"/>
      <c r="L38" s="6"/>
    </row>
    <row r="39" spans="2:12" ht="12.75" customHeight="1">
      <c r="B39" s="9"/>
      <c r="C39" s="2"/>
      <c r="D39" s="60" t="s">
        <v>251</v>
      </c>
      <c r="E39"/>
      <c r="F39"/>
      <c r="G39"/>
      <c r="H39" s="5"/>
      <c r="I39" s="5"/>
      <c r="J39" s="5"/>
      <c r="K39" s="2"/>
      <c r="L39" s="6"/>
    </row>
    <row r="40" spans="2:12" ht="12.75" customHeight="1">
      <c r="B40" s="9"/>
      <c r="C40" s="2"/>
      <c r="D40" s="148"/>
      <c r="E40" s="151" t="s">
        <v>252</v>
      </c>
      <c r="F40" s="151" t="s">
        <v>253</v>
      </c>
      <c r="G40"/>
      <c r="H40" s="5"/>
      <c r="I40" s="5"/>
      <c r="J40" s="5"/>
      <c r="K40" s="2"/>
      <c r="L40" s="6"/>
    </row>
    <row r="41" spans="2:12" ht="12.75" customHeight="1">
      <c r="B41" s="9"/>
      <c r="C41" s="2"/>
      <c r="D41" s="148" t="s">
        <v>142</v>
      </c>
      <c r="E41" s="113" t="s">
        <v>61</v>
      </c>
      <c r="F41" s="153" t="e">
        <f>+E41/E44</f>
        <v>#DIV/0!</v>
      </c>
      <c r="G41" t="s">
        <v>327</v>
      </c>
      <c r="H41" s="5"/>
      <c r="I41" s="5"/>
      <c r="J41" s="5"/>
      <c r="K41" s="2"/>
      <c r="L41" s="6"/>
    </row>
    <row r="42" spans="2:12" ht="12.75" customHeight="1">
      <c r="B42" s="9"/>
      <c r="C42" s="2"/>
      <c r="D42" s="148" t="s">
        <v>254</v>
      </c>
      <c r="E42" s="179" t="s">
        <v>61</v>
      </c>
      <c r="F42" s="153" t="e">
        <f>+E42/E44</f>
        <v>#DIV/0!</v>
      </c>
      <c r="G42"/>
      <c r="H42" s="5"/>
      <c r="I42" s="5"/>
      <c r="J42" s="5"/>
      <c r="K42" s="2"/>
      <c r="L42" s="6"/>
    </row>
    <row r="43" spans="2:12" ht="12.75" customHeight="1">
      <c r="B43" s="9"/>
      <c r="C43" s="2"/>
      <c r="D43" s="148" t="s">
        <v>255</v>
      </c>
      <c r="E43" s="180" t="s">
        <v>61</v>
      </c>
      <c r="F43" s="158" t="e">
        <f>+E43/E44</f>
        <v>#DIV/0!</v>
      </c>
      <c r="G43"/>
      <c r="H43" s="5"/>
      <c r="I43" s="5"/>
      <c r="J43" s="5"/>
      <c r="K43" s="2"/>
      <c r="L43" s="6"/>
    </row>
    <row r="44" spans="2:12" ht="12.75" customHeight="1" thickBot="1">
      <c r="B44" s="9"/>
      <c r="C44" s="2"/>
      <c r="D44" s="148" t="s">
        <v>231</v>
      </c>
      <c r="E44" s="181">
        <f>SUM(E41:E43)</f>
        <v>0</v>
      </c>
      <c r="F44" s="182" t="e">
        <f>SUM(F41:F43)</f>
        <v>#DIV/0!</v>
      </c>
      <c r="G44"/>
      <c r="H44" s="5"/>
      <c r="I44" s="5"/>
      <c r="J44" s="5"/>
      <c r="K44" s="2"/>
      <c r="L44" s="6"/>
    </row>
    <row r="45" spans="2:12" ht="14.25" thickBot="1" thickTop="1">
      <c r="B45" s="9"/>
      <c r="C45" s="2"/>
      <c r="D45"/>
      <c r="E45"/>
      <c r="F45"/>
      <c r="G45"/>
      <c r="H45"/>
      <c r="I45"/>
      <c r="J45"/>
      <c r="K45" s="2"/>
      <c r="L45" s="6"/>
    </row>
    <row r="46" spans="3:11" ht="13.5" thickTop="1">
      <c r="C46" s="7"/>
      <c r="D46" s="7"/>
      <c r="E46" s="8"/>
      <c r="F46" s="8"/>
      <c r="G46" s="49"/>
      <c r="H46" s="49"/>
      <c r="I46" s="7"/>
      <c r="J46" s="7"/>
      <c r="K46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2:L62"/>
  <sheetViews>
    <sheetView showGridLines="0" showRowColHeaders="0" workbookViewId="0" topLeftCell="A1">
      <pane xSplit="1" ySplit="2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2" sqref="D2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8.7109375" style="1" customWidth="1"/>
    <col min="5" max="5" width="15.7109375" style="1" customWidth="1"/>
    <col min="6" max="7" width="12.7109375" style="1" customWidth="1"/>
    <col min="8" max="8" width="7.7109375" style="1" customWidth="1"/>
    <col min="9" max="9" width="10.7109375" style="1" customWidth="1"/>
    <col min="10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330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331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 t="s">
        <v>326</v>
      </c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>
      <c r="B15" s="9"/>
      <c r="C15" s="2"/>
      <c r="D15" t="s">
        <v>332</v>
      </c>
      <c r="E15"/>
      <c r="F15"/>
      <c r="G15"/>
      <c r="H15"/>
      <c r="I15"/>
      <c r="J15" s="2"/>
      <c r="K15" s="2"/>
      <c r="L15" s="6"/>
    </row>
    <row r="16" spans="2:12" ht="12.75" customHeight="1">
      <c r="B16" s="9"/>
      <c r="C16" s="2"/>
      <c r="D16" t="s">
        <v>333</v>
      </c>
      <c r="E16"/>
      <c r="F16"/>
      <c r="G16"/>
      <c r="H16"/>
      <c r="I16"/>
      <c r="J16" s="2"/>
      <c r="K16" s="2"/>
      <c r="L16" s="6"/>
    </row>
    <row r="17" spans="2:12" ht="12.75" customHeight="1">
      <c r="B17" s="9"/>
      <c r="C17" s="2"/>
      <c r="D17"/>
      <c r="E17"/>
      <c r="F17"/>
      <c r="G17" s="12"/>
      <c r="H17"/>
      <c r="I17"/>
      <c r="J17" s="2"/>
      <c r="K17" s="2"/>
      <c r="L17" s="6"/>
    </row>
    <row r="18" spans="2:12" ht="12.75" customHeight="1">
      <c r="B18" s="9"/>
      <c r="C18" s="2"/>
      <c r="D18" s="60" t="s">
        <v>334</v>
      </c>
      <c r="E18" s="134" t="s">
        <v>335</v>
      </c>
      <c r="F18" s="134" t="s">
        <v>336</v>
      </c>
      <c r="G18" s="13"/>
      <c r="H18"/>
      <c r="I18"/>
      <c r="J18" s="2"/>
      <c r="K18" s="2"/>
      <c r="L18" s="6"/>
    </row>
    <row r="19" spans="2:12" ht="12.75" customHeight="1">
      <c r="B19" s="9"/>
      <c r="C19" s="2"/>
      <c r="D19" s="110" t="s">
        <v>337</v>
      </c>
      <c r="E19" s="129" t="s">
        <v>338</v>
      </c>
      <c r="F19" s="129" t="s">
        <v>339</v>
      </c>
      <c r="G19" s="183" t="s">
        <v>340</v>
      </c>
      <c r="H19"/>
      <c r="I19"/>
      <c r="J19" s="2"/>
      <c r="K19" s="2"/>
      <c r="L19" s="6"/>
    </row>
    <row r="20" spans="2:12" ht="12.75">
      <c r="B20" s="9"/>
      <c r="C20" s="2"/>
      <c r="D20" t="s">
        <v>162</v>
      </c>
      <c r="E20">
        <v>500</v>
      </c>
      <c r="F20" s="12">
        <v>10</v>
      </c>
      <c r="G20" s="138">
        <v>0.07</v>
      </c>
      <c r="H20"/>
      <c r="I20"/>
      <c r="J20" s="2"/>
      <c r="K20" s="2"/>
      <c r="L20" s="6"/>
    </row>
    <row r="21" spans="2:12" ht="12.75">
      <c r="B21" s="9"/>
      <c r="C21" s="2"/>
      <c r="D21" t="s">
        <v>163</v>
      </c>
      <c r="E21">
        <v>200</v>
      </c>
      <c r="F21" s="13">
        <v>20</v>
      </c>
      <c r="G21" s="138">
        <v>0.12</v>
      </c>
      <c r="H21"/>
      <c r="I21"/>
      <c r="J21" s="2"/>
      <c r="K21" s="2"/>
      <c r="L21" s="6"/>
    </row>
    <row r="22" spans="2:12" ht="12.75">
      <c r="B22" s="9"/>
      <c r="C22" s="2"/>
      <c r="D22" t="s">
        <v>341</v>
      </c>
      <c r="E22" s="109">
        <v>1000</v>
      </c>
      <c r="F22" s="13">
        <v>8</v>
      </c>
      <c r="G22" s="66">
        <v>-0.02</v>
      </c>
      <c r="H22"/>
      <c r="I22"/>
      <c r="J22" s="2"/>
      <c r="K22" s="2"/>
      <c r="L22" s="6"/>
    </row>
    <row r="23" spans="2:12" ht="12.75">
      <c r="B23" s="9"/>
      <c r="C23" s="2"/>
      <c r="D23"/>
      <c r="E23" s="109"/>
      <c r="F23" s="13"/>
      <c r="G23" s="66"/>
      <c r="H23"/>
      <c r="I23"/>
      <c r="J23" s="2"/>
      <c r="K23" s="2"/>
      <c r="L23" s="6"/>
    </row>
    <row r="24" spans="2:12" ht="12.75">
      <c r="B24" s="9"/>
      <c r="C24" s="2"/>
      <c r="D24" t="s">
        <v>342</v>
      </c>
      <c r="E24" s="109"/>
      <c r="F24" s="13"/>
      <c r="G24" s="66"/>
      <c r="H24"/>
      <c r="I24"/>
      <c r="J24" s="2"/>
      <c r="K24" s="2"/>
      <c r="L24" s="6"/>
    </row>
    <row r="25" spans="2:12" ht="6" customHeight="1">
      <c r="B25" s="9"/>
      <c r="C25" s="2"/>
      <c r="D25"/>
      <c r="E25" s="109"/>
      <c r="F25" s="13"/>
      <c r="G25" s="66"/>
      <c r="H25"/>
      <c r="I25"/>
      <c r="J25" s="2"/>
      <c r="K25" s="2"/>
      <c r="L25" s="6"/>
    </row>
    <row r="26" spans="2:12" ht="12.75">
      <c r="B26" s="9"/>
      <c r="C26" s="2"/>
      <c r="D26" t="s">
        <v>343</v>
      </c>
      <c r="E26" s="109"/>
      <c r="F26" s="13"/>
      <c r="G26" s="66"/>
      <c r="H26"/>
      <c r="I26"/>
      <c r="J26" s="2"/>
      <c r="K26" s="2"/>
      <c r="L26" s="6"/>
    </row>
    <row r="27" spans="2:12" ht="12.75">
      <c r="B27" s="9"/>
      <c r="C27" s="2"/>
      <c r="D27" t="s">
        <v>344</v>
      </c>
      <c r="E27" s="109"/>
      <c r="F27" s="13"/>
      <c r="G27" s="66"/>
      <c r="H27"/>
      <c r="I27"/>
      <c r="J27" s="2"/>
      <c r="K27" s="2"/>
      <c r="L27" s="6"/>
    </row>
    <row r="28" spans="2:12" ht="6" customHeight="1">
      <c r="B28" s="9"/>
      <c r="C28" s="2"/>
      <c r="D28"/>
      <c r="E28" s="109"/>
      <c r="F28" s="13"/>
      <c r="G28" s="66"/>
      <c r="H28"/>
      <c r="I28"/>
      <c r="J28" s="2"/>
      <c r="K28" s="2"/>
      <c r="L28" s="6"/>
    </row>
    <row r="29" spans="2:12" ht="12.75">
      <c r="B29" s="9"/>
      <c r="C29" s="2"/>
      <c r="D29" t="s">
        <v>345</v>
      </c>
      <c r="E29" s="109"/>
      <c r="F29" s="13"/>
      <c r="G29" s="66"/>
      <c r="H29"/>
      <c r="I29"/>
      <c r="J29" s="2"/>
      <c r="K29" s="2"/>
      <c r="L29" s="6"/>
    </row>
    <row r="30" spans="2:12" ht="12.75">
      <c r="B30" s="9"/>
      <c r="C30" s="2"/>
      <c r="D30" t="s">
        <v>346</v>
      </c>
      <c r="E30" s="109"/>
      <c r="F30" s="13"/>
      <c r="G30" s="66"/>
      <c r="H30"/>
      <c r="I30"/>
      <c r="J30" s="2"/>
      <c r="K30" s="2"/>
      <c r="L30" s="6"/>
    </row>
    <row r="31" spans="2:12" ht="13.5" thickBot="1">
      <c r="B31" s="9"/>
      <c r="C31" s="2"/>
      <c r="D31" s="2"/>
      <c r="E31" s="4"/>
      <c r="F31" s="4"/>
      <c r="G31" s="48"/>
      <c r="H31" s="48"/>
      <c r="I31" s="2"/>
      <c r="J31" s="2"/>
      <c r="K31" s="2"/>
      <c r="L31" s="6"/>
    </row>
    <row r="32" spans="3:11" ht="13.5" thickTop="1">
      <c r="C32" s="7"/>
      <c r="D32" s="7"/>
      <c r="E32" s="22"/>
      <c r="F32" s="22"/>
      <c r="G32" s="49"/>
      <c r="H32" s="49"/>
      <c r="I32" s="7"/>
      <c r="J32" s="7"/>
      <c r="K32" s="7"/>
    </row>
    <row r="33" spans="2:12" ht="22.5">
      <c r="B33" s="9"/>
      <c r="C33" s="2"/>
      <c r="D33" s="44" t="s">
        <v>8</v>
      </c>
      <c r="E33" s="3"/>
      <c r="F33" s="3"/>
      <c r="G33" s="3"/>
      <c r="H33" s="3"/>
      <c r="I33" s="3"/>
      <c r="J33" s="3"/>
      <c r="K33" s="2"/>
      <c r="L33" s="6"/>
    </row>
    <row r="34" spans="2:12" ht="9.75" customHeight="1">
      <c r="B34" s="9"/>
      <c r="C34" s="2"/>
      <c r="D34" s="5"/>
      <c r="E34" s="5"/>
      <c r="F34" s="5"/>
      <c r="G34" s="5"/>
      <c r="H34" s="5"/>
      <c r="I34" s="5"/>
      <c r="J34" s="5"/>
      <c r="K34" s="2"/>
      <c r="L34" s="6"/>
    </row>
    <row r="35" spans="2:12" ht="15.75">
      <c r="B35" s="9"/>
      <c r="C35" s="2"/>
      <c r="D35" s="47" t="str">
        <f>SUBSTITUTE(+D7,"Objective","")</f>
        <v>Problem 14-7 </v>
      </c>
      <c r="E35" s="46"/>
      <c r="F35" s="46"/>
      <c r="G35" s="46"/>
      <c r="H35" s="46"/>
      <c r="I35" s="46"/>
      <c r="J35" s="46"/>
      <c r="K35" s="2"/>
      <c r="L35" s="6"/>
    </row>
    <row r="36" spans="2:12" ht="9.75" customHeight="1">
      <c r="B36" s="9"/>
      <c r="C36" s="2"/>
      <c r="D36" s="45" t="s">
        <v>9</v>
      </c>
      <c r="E36" s="5"/>
      <c r="F36" s="5"/>
      <c r="G36" s="5"/>
      <c r="H36" s="5"/>
      <c r="I36" s="5"/>
      <c r="J36" s="5"/>
      <c r="K36" s="2"/>
      <c r="L36" s="6"/>
    </row>
    <row r="37" spans="2:12" ht="6" customHeight="1">
      <c r="B37" s="9"/>
      <c r="C37" s="2"/>
      <c r="D37" s="14"/>
      <c r="E37" s="5"/>
      <c r="F37" s="5"/>
      <c r="G37" s="5"/>
      <c r="H37" s="5"/>
      <c r="I37" s="5"/>
      <c r="J37" s="5"/>
      <c r="K37" s="2"/>
      <c r="L37" s="6"/>
    </row>
    <row r="38" spans="2:12" ht="12.75" customHeight="1">
      <c r="B38" s="9"/>
      <c r="C38" s="2"/>
      <c r="D38" s="196" t="s">
        <v>347</v>
      </c>
      <c r="E38" s="5"/>
      <c r="F38" s="5"/>
      <c r="G38" s="5"/>
      <c r="H38" s="5"/>
      <c r="I38" s="5"/>
      <c r="J38" s="5"/>
      <c r="K38" s="2"/>
      <c r="L38" s="6"/>
    </row>
    <row r="39" spans="2:12" ht="12.75" customHeight="1">
      <c r="B39" s="9"/>
      <c r="C39" s="2"/>
      <c r="D39" s="14"/>
      <c r="E39" s="5"/>
      <c r="F39" s="5"/>
      <c r="G39" s="5"/>
      <c r="H39" s="5"/>
      <c r="I39" s="5"/>
      <c r="J39" s="5"/>
      <c r="K39" s="2"/>
      <c r="L39" s="6"/>
    </row>
    <row r="40" spans="2:12" ht="12.75" customHeight="1">
      <c r="B40" s="9"/>
      <c r="C40" s="2"/>
      <c r="D40" t="s">
        <v>342</v>
      </c>
      <c r="E40"/>
      <c r="F40"/>
      <c r="G40"/>
      <c r="H40" s="5"/>
      <c r="I40" s="5"/>
      <c r="J40" s="5"/>
      <c r="K40" s="2"/>
      <c r="L40" s="6"/>
    </row>
    <row r="41" spans="2:12" ht="12.75" customHeight="1">
      <c r="B41" s="9"/>
      <c r="C41" s="2"/>
      <c r="D41" t="s">
        <v>348</v>
      </c>
      <c r="E41" s="198" t="s">
        <v>61</v>
      </c>
      <c r="F41"/>
      <c r="G41"/>
      <c r="H41" s="5"/>
      <c r="I41" s="5"/>
      <c r="J41" s="5"/>
      <c r="K41" s="2"/>
      <c r="L41" s="6"/>
    </row>
    <row r="42" spans="2:12" ht="6" customHeight="1">
      <c r="B42" s="9"/>
      <c r="C42" s="2"/>
      <c r="D42"/>
      <c r="E42"/>
      <c r="F42"/>
      <c r="G42"/>
      <c r="H42" s="5"/>
      <c r="I42" s="5"/>
      <c r="J42" s="5"/>
      <c r="K42" s="2"/>
      <c r="L42" s="6"/>
    </row>
    <row r="43" spans="2:12" ht="12.75" customHeight="1">
      <c r="B43" s="9"/>
      <c r="C43" s="2"/>
      <c r="D43" t="s">
        <v>343</v>
      </c>
      <c r="E43"/>
      <c r="F43"/>
      <c r="G43"/>
      <c r="H43" s="5"/>
      <c r="I43" s="5"/>
      <c r="J43" s="5"/>
      <c r="K43" s="2"/>
      <c r="L43" s="6"/>
    </row>
    <row r="44" spans="2:12" ht="12.75" customHeight="1">
      <c r="B44" s="9"/>
      <c r="C44" s="2"/>
      <c r="D44" t="s">
        <v>344</v>
      </c>
      <c r="E44"/>
      <c r="F44"/>
      <c r="G44"/>
      <c r="H44" s="5"/>
      <c r="I44" s="5"/>
      <c r="J44" s="5"/>
      <c r="K44" s="2"/>
      <c r="L44" s="6"/>
    </row>
    <row r="45" spans="2:12" ht="6" customHeight="1">
      <c r="B45" s="9"/>
      <c r="C45" s="2"/>
      <c r="D45"/>
      <c r="E45"/>
      <c r="F45"/>
      <c r="G45"/>
      <c r="H45" s="5"/>
      <c r="I45" s="5"/>
      <c r="J45" s="5"/>
      <c r="K45" s="2"/>
      <c r="L45" s="6"/>
    </row>
    <row r="46" spans="2:12" ht="12.75" customHeight="1">
      <c r="B46" s="9"/>
      <c r="C46" s="2"/>
      <c r="D46"/>
      <c r="E46" s="134" t="s">
        <v>349</v>
      </c>
      <c r="F46" s="134" t="s">
        <v>340</v>
      </c>
      <c r="G46" s="134"/>
      <c r="H46" s="5"/>
      <c r="I46" s="5"/>
      <c r="J46" s="5"/>
      <c r="K46" s="2"/>
      <c r="L46" s="6"/>
    </row>
    <row r="47" spans="2:12" ht="12.75" customHeight="1">
      <c r="B47" s="9"/>
      <c r="C47" s="2"/>
      <c r="D47"/>
      <c r="E47" s="129" t="s">
        <v>350</v>
      </c>
      <c r="F47" s="129" t="s">
        <v>155</v>
      </c>
      <c r="G47" s="129" t="s">
        <v>351</v>
      </c>
      <c r="H47" s="5"/>
      <c r="I47" s="5"/>
      <c r="J47" s="5"/>
      <c r="K47" s="2"/>
      <c r="L47" s="6"/>
    </row>
    <row r="48" spans="2:12" ht="12.75" customHeight="1">
      <c r="B48" s="9"/>
      <c r="C48" s="2"/>
      <c r="D48" t="s">
        <v>162</v>
      </c>
      <c r="E48" s="113" t="s">
        <v>61</v>
      </c>
      <c r="F48" s="66">
        <v>0.07</v>
      </c>
      <c r="G48" s="199" t="s">
        <v>61</v>
      </c>
      <c r="H48" s="5"/>
      <c r="I48" s="5"/>
      <c r="J48" s="5"/>
      <c r="K48" s="2"/>
      <c r="L48" s="6"/>
    </row>
    <row r="49" spans="2:12" ht="12.75" customHeight="1">
      <c r="B49" s="9"/>
      <c r="C49" s="2"/>
      <c r="D49" t="s">
        <v>163</v>
      </c>
      <c r="E49" s="179" t="s">
        <v>61</v>
      </c>
      <c r="F49" s="66">
        <v>0.12</v>
      </c>
      <c r="G49" s="199" t="s">
        <v>61</v>
      </c>
      <c r="H49"/>
      <c r="I49"/>
      <c r="J49"/>
      <c r="K49" s="2"/>
      <c r="L49" s="6"/>
    </row>
    <row r="50" spans="2:12" ht="12.75" customHeight="1">
      <c r="B50" s="9"/>
      <c r="C50" s="2"/>
      <c r="D50" t="s">
        <v>341</v>
      </c>
      <c r="E50" s="180" t="s">
        <v>61</v>
      </c>
      <c r="F50" s="66">
        <v>-0.02</v>
      </c>
      <c r="G50" s="200" t="s">
        <v>61</v>
      </c>
      <c r="H50"/>
      <c r="I50"/>
      <c r="J50"/>
      <c r="K50" s="2"/>
      <c r="L50" s="6"/>
    </row>
    <row r="51" spans="2:12" ht="13.5" thickBot="1">
      <c r="B51" s="9"/>
      <c r="C51" s="2"/>
      <c r="D51" t="s">
        <v>231</v>
      </c>
      <c r="E51" s="143">
        <f>SUM(E48:E50)</f>
        <v>0</v>
      </c>
      <c r="F51"/>
      <c r="G51" s="143">
        <f>SUM(G48:G50)</f>
        <v>0</v>
      </c>
      <c r="H51"/>
      <c r="I51"/>
      <c r="J51"/>
      <c r="K51" s="2"/>
      <c r="L51" s="6"/>
    </row>
    <row r="52" spans="2:12" ht="13.5" thickTop="1">
      <c r="B52" s="9"/>
      <c r="C52" s="2"/>
      <c r="D52"/>
      <c r="E52"/>
      <c r="F52"/>
      <c r="G52"/>
      <c r="H52"/>
      <c r="I52"/>
      <c r="J52"/>
      <c r="K52" s="2"/>
      <c r="L52" s="6"/>
    </row>
    <row r="53" spans="2:12" ht="12.75">
      <c r="B53" s="9"/>
      <c r="C53" s="2"/>
      <c r="D53" t="s">
        <v>352</v>
      </c>
      <c r="E53" s="201" t="s">
        <v>61</v>
      </c>
      <c r="F53"/>
      <c r="G53"/>
      <c r="H53"/>
      <c r="I53"/>
      <c r="J53"/>
      <c r="K53" s="2"/>
      <c r="L53" s="6"/>
    </row>
    <row r="54" spans="2:12" ht="12.75">
      <c r="B54" s="9"/>
      <c r="C54" s="2"/>
      <c r="D54"/>
      <c r="E54"/>
      <c r="F54"/>
      <c r="G54"/>
      <c r="H54"/>
      <c r="I54"/>
      <c r="J54"/>
      <c r="K54" s="2"/>
      <c r="L54" s="6"/>
    </row>
    <row r="55" spans="2:12" ht="12.75">
      <c r="B55" s="9"/>
      <c r="C55" s="2"/>
      <c r="D55" t="s">
        <v>345</v>
      </c>
      <c r="E55"/>
      <c r="F55"/>
      <c r="G55"/>
      <c r="H55"/>
      <c r="I55"/>
      <c r="J55"/>
      <c r="K55" s="2"/>
      <c r="L55" s="6"/>
    </row>
    <row r="56" spans="2:12" ht="12.75">
      <c r="B56" s="9"/>
      <c r="C56" s="2"/>
      <c r="D56" t="s">
        <v>346</v>
      </c>
      <c r="E56"/>
      <c r="F56"/>
      <c r="G56"/>
      <c r="H56"/>
      <c r="I56"/>
      <c r="J56"/>
      <c r="K56" s="2"/>
      <c r="L56" s="6"/>
    </row>
    <row r="57" spans="2:12" ht="12.75">
      <c r="B57" s="9"/>
      <c r="C57" s="2"/>
      <c r="D57" s="76"/>
      <c r="E57" s="76"/>
      <c r="F57" s="76"/>
      <c r="G57" s="76"/>
      <c r="H57" s="76"/>
      <c r="I57" s="76"/>
      <c r="J57" s="76"/>
      <c r="K57" s="2"/>
      <c r="L57" s="6"/>
    </row>
    <row r="58" spans="2:12" ht="12.75">
      <c r="B58" s="9"/>
      <c r="C58" s="2"/>
      <c r="D58" s="76"/>
      <c r="E58" s="76"/>
      <c r="F58" s="76"/>
      <c r="G58" s="76"/>
      <c r="H58" s="76"/>
      <c r="I58" s="76"/>
      <c r="J58" s="76"/>
      <c r="K58" s="2"/>
      <c r="L58" s="6"/>
    </row>
    <row r="59" spans="2:12" ht="12.75">
      <c r="B59" s="9"/>
      <c r="C59" s="2"/>
      <c r="D59" s="76"/>
      <c r="E59" s="76"/>
      <c r="F59" s="76"/>
      <c r="G59" s="76"/>
      <c r="H59" s="76"/>
      <c r="I59" s="76"/>
      <c r="J59" s="76"/>
      <c r="K59" s="2"/>
      <c r="L59" s="6"/>
    </row>
    <row r="60" spans="2:12" ht="12.75">
      <c r="B60" s="9"/>
      <c r="C60" s="2"/>
      <c r="D60" s="76"/>
      <c r="E60" s="76"/>
      <c r="F60" s="76"/>
      <c r="G60" s="76"/>
      <c r="H60" s="76"/>
      <c r="I60" s="76"/>
      <c r="J60" s="76"/>
      <c r="K60" s="2"/>
      <c r="L60" s="6"/>
    </row>
    <row r="61" spans="2:12" ht="13.5" thickBot="1">
      <c r="B61" s="9"/>
      <c r="C61" s="2"/>
      <c r="D61"/>
      <c r="E61"/>
      <c r="F61"/>
      <c r="G61"/>
      <c r="H61"/>
      <c r="I61"/>
      <c r="J61"/>
      <c r="K61" s="2"/>
      <c r="L61" s="6"/>
    </row>
    <row r="62" spans="3:11" ht="13.5" thickTop="1">
      <c r="C62" s="7"/>
      <c r="D62" s="7"/>
      <c r="E62" s="8"/>
      <c r="F62" s="8"/>
      <c r="G62" s="49"/>
      <c r="H62" s="49"/>
      <c r="I62" s="7"/>
      <c r="J62" s="7"/>
      <c r="K62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B2:L115"/>
  <sheetViews>
    <sheetView showGridLines="0" showRowColHeaders="0" workbookViewId="0" topLeftCell="A1">
      <pane xSplit="1" ySplit="2" topLeftCell="B1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85" sqref="F85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354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12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 t="s">
        <v>326</v>
      </c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>
      <c r="B15" s="9"/>
      <c r="C15" s="2"/>
      <c r="D15" s="16" t="s">
        <v>13</v>
      </c>
      <c r="E15" s="16"/>
      <c r="F15" s="16"/>
      <c r="G15" s="2"/>
      <c r="H15"/>
      <c r="I15"/>
      <c r="J15"/>
      <c r="K15" s="2"/>
      <c r="L15" s="6"/>
    </row>
    <row r="16" spans="2:12" ht="12.75">
      <c r="B16" s="9"/>
      <c r="C16" s="2"/>
      <c r="D16" s="16" t="s">
        <v>14</v>
      </c>
      <c r="E16" s="16"/>
      <c r="F16" s="16"/>
      <c r="G16" s="2"/>
      <c r="H16"/>
      <c r="I16"/>
      <c r="J16"/>
      <c r="K16" s="2"/>
      <c r="L16" s="6"/>
    </row>
    <row r="17" spans="2:12" ht="12.75">
      <c r="B17" s="9"/>
      <c r="C17" s="2"/>
      <c r="D17" s="16" t="s">
        <v>15</v>
      </c>
      <c r="E17" s="16"/>
      <c r="F17" s="16"/>
      <c r="G17" s="2"/>
      <c r="H17"/>
      <c r="I17"/>
      <c r="J17"/>
      <c r="K17" s="2"/>
      <c r="L17" s="6"/>
    </row>
    <row r="18" spans="2:12" ht="12.75">
      <c r="B18" s="9"/>
      <c r="C18" s="2"/>
      <c r="D18" s="16" t="s">
        <v>16</v>
      </c>
      <c r="E18" s="16"/>
      <c r="F18" s="16"/>
      <c r="G18" s="2"/>
      <c r="H18"/>
      <c r="I18"/>
      <c r="J18"/>
      <c r="K18" s="2"/>
      <c r="L18" s="6"/>
    </row>
    <row r="19" spans="2:12" ht="12.75">
      <c r="B19" s="9"/>
      <c r="C19" s="2"/>
      <c r="D19" s="16" t="s">
        <v>17</v>
      </c>
      <c r="E19" s="16"/>
      <c r="F19" s="16"/>
      <c r="G19" s="2"/>
      <c r="H19"/>
      <c r="I19"/>
      <c r="J19"/>
      <c r="K19" s="2"/>
      <c r="L19" s="6"/>
    </row>
    <row r="20" spans="2:12" ht="12.75">
      <c r="B20" s="9"/>
      <c r="C20" s="2"/>
      <c r="D20" s="16" t="s">
        <v>18</v>
      </c>
      <c r="E20" s="16"/>
      <c r="F20" s="16"/>
      <c r="G20" s="2"/>
      <c r="H20"/>
      <c r="I20"/>
      <c r="J20"/>
      <c r="K20" s="2"/>
      <c r="L20" s="6"/>
    </row>
    <row r="21" spans="2:12" ht="6" customHeight="1">
      <c r="B21" s="9"/>
      <c r="C21" s="2"/>
      <c r="D21" s="16"/>
      <c r="E21" s="16"/>
      <c r="F21" s="16"/>
      <c r="G21" s="2"/>
      <c r="H21"/>
      <c r="I21"/>
      <c r="J21"/>
      <c r="K21" s="2"/>
      <c r="L21" s="6"/>
    </row>
    <row r="22" spans="2:12" ht="12.75" customHeight="1">
      <c r="B22" s="9"/>
      <c r="C22" s="2"/>
      <c r="D22" t="s">
        <v>63</v>
      </c>
      <c r="E22"/>
      <c r="F22"/>
      <c r="G22"/>
      <c r="H22"/>
      <c r="I22"/>
      <c r="J22" s="2"/>
      <c r="K22" s="2"/>
      <c r="L22" s="6"/>
    </row>
    <row r="23" spans="2:12" ht="12.75" customHeight="1">
      <c r="B23" s="9"/>
      <c r="C23" s="2"/>
      <c r="D23" t="s">
        <v>19</v>
      </c>
      <c r="E23"/>
      <c r="F23"/>
      <c r="G23"/>
      <c r="H23"/>
      <c r="I23"/>
      <c r="J23" s="2"/>
      <c r="K23" s="2"/>
      <c r="L23" s="6"/>
    </row>
    <row r="24" spans="2:12" ht="6" customHeight="1">
      <c r="B24" s="9"/>
      <c r="C24" s="2"/>
      <c r="D24"/>
      <c r="E24"/>
      <c r="F24"/>
      <c r="G24" s="12"/>
      <c r="H24"/>
      <c r="I24"/>
      <c r="J24" s="2"/>
      <c r="K24" s="2"/>
      <c r="L24" s="6"/>
    </row>
    <row r="25" spans="2:12" ht="12.75" customHeight="1">
      <c r="B25" s="9"/>
      <c r="C25" s="2"/>
      <c r="D25" t="s">
        <v>20</v>
      </c>
      <c r="E25"/>
      <c r="F25"/>
      <c r="G25" s="13"/>
      <c r="H25"/>
      <c r="I25"/>
      <c r="J25" s="2"/>
      <c r="K25" s="2"/>
      <c r="L25" s="6"/>
    </row>
    <row r="26" spans="2:12" ht="12.75" customHeight="1">
      <c r="B26" s="9"/>
      <c r="C26" s="2"/>
      <c r="D26" t="s">
        <v>64</v>
      </c>
      <c r="E26"/>
      <c r="F26"/>
      <c r="G26" s="13"/>
      <c r="H26"/>
      <c r="I26"/>
      <c r="J26" s="2"/>
      <c r="K26" s="2"/>
      <c r="L26" s="6"/>
    </row>
    <row r="27" spans="2:12" ht="12.75" customHeight="1">
      <c r="B27" s="9"/>
      <c r="C27" s="2"/>
      <c r="D27"/>
      <c r="E27"/>
      <c r="F27"/>
      <c r="G27" s="13"/>
      <c r="H27"/>
      <c r="I27"/>
      <c r="J27" s="2"/>
      <c r="K27" s="2"/>
      <c r="L27" s="6"/>
    </row>
    <row r="28" spans="2:12" ht="12.75" customHeight="1">
      <c r="B28" s="9"/>
      <c r="C28" s="2"/>
      <c r="D28" s="52" t="s">
        <v>65</v>
      </c>
      <c r="E28" s="53"/>
      <c r="F28" s="53"/>
      <c r="G28" s="54"/>
      <c r="H28" s="53"/>
      <c r="I28"/>
      <c r="J28" s="2"/>
      <c r="K28" s="2"/>
      <c r="L28" s="6"/>
    </row>
    <row r="29" spans="2:12" ht="12.75" customHeight="1">
      <c r="B29" s="9"/>
      <c r="C29" s="2"/>
      <c r="D29" s="55" t="s">
        <v>21</v>
      </c>
      <c r="E29" s="56"/>
      <c r="F29" s="56"/>
      <c r="G29" s="57"/>
      <c r="H29" s="56"/>
      <c r="I29"/>
      <c r="J29" s="2"/>
      <c r="K29" s="2"/>
      <c r="L29" s="6"/>
    </row>
    <row r="30" spans="2:12" ht="12.75" customHeight="1">
      <c r="B30" s="9"/>
      <c r="C30" s="2"/>
      <c r="D30" t="s">
        <v>11</v>
      </c>
      <c r="E30"/>
      <c r="F30"/>
      <c r="G30" s="13"/>
      <c r="H30" s="12">
        <v>1800</v>
      </c>
      <c r="I30"/>
      <c r="J30" s="2"/>
      <c r="K30" s="2"/>
      <c r="L30" s="6"/>
    </row>
    <row r="31" spans="2:12" ht="12.75" customHeight="1">
      <c r="B31" s="9"/>
      <c r="C31" s="2"/>
      <c r="D31" t="s">
        <v>22</v>
      </c>
      <c r="E31"/>
      <c r="F31"/>
      <c r="G31" s="13"/>
      <c r="H31" s="13">
        <v>56</v>
      </c>
      <c r="I31"/>
      <c r="J31" s="2"/>
      <c r="K31" s="2"/>
      <c r="L31" s="6"/>
    </row>
    <row r="32" spans="2:12" ht="12.75" customHeight="1">
      <c r="B32" s="9"/>
      <c r="C32" s="2"/>
      <c r="D32" t="s">
        <v>23</v>
      </c>
      <c r="E32"/>
      <c r="F32"/>
      <c r="G32" s="13"/>
      <c r="H32" s="13">
        <v>1440</v>
      </c>
      <c r="I32"/>
      <c r="J32" s="2"/>
      <c r="K32" s="2"/>
      <c r="L32" s="6"/>
    </row>
    <row r="33" spans="2:12" ht="12.75" customHeight="1">
      <c r="B33" s="9"/>
      <c r="C33" s="2"/>
      <c r="D33" t="s">
        <v>24</v>
      </c>
      <c r="E33"/>
      <c r="F33"/>
      <c r="G33" s="13"/>
      <c r="H33" s="13">
        <v>80</v>
      </c>
      <c r="I33"/>
      <c r="J33" s="2"/>
      <c r="K33" s="2"/>
      <c r="L33" s="6"/>
    </row>
    <row r="34" spans="2:12" ht="12.75" customHeight="1">
      <c r="B34" s="9"/>
      <c r="C34" s="2"/>
      <c r="D34" t="s">
        <v>25</v>
      </c>
      <c r="E34"/>
      <c r="F34"/>
      <c r="G34" s="13"/>
      <c r="H34" s="59">
        <v>24</v>
      </c>
      <c r="I34"/>
      <c r="J34" s="2"/>
      <c r="K34" s="2"/>
      <c r="L34" s="6"/>
    </row>
    <row r="35" spans="2:12" ht="12.75" customHeight="1">
      <c r="B35" s="9"/>
      <c r="C35" s="2"/>
      <c r="D35" t="s">
        <v>26</v>
      </c>
      <c r="E35"/>
      <c r="F35"/>
      <c r="G35" s="13"/>
      <c r="H35" s="13">
        <v>200</v>
      </c>
      <c r="I35"/>
      <c r="J35" s="2"/>
      <c r="K35" s="2"/>
      <c r="L35" s="6"/>
    </row>
    <row r="36" spans="2:12" ht="12.75" customHeight="1">
      <c r="B36" s="9"/>
      <c r="C36" s="2"/>
      <c r="D36" t="s">
        <v>27</v>
      </c>
      <c r="E36"/>
      <c r="F36"/>
      <c r="G36" s="13"/>
      <c r="H36" s="59">
        <v>80</v>
      </c>
      <c r="I36"/>
      <c r="J36" s="2"/>
      <c r="K36" s="2"/>
      <c r="L36" s="6"/>
    </row>
    <row r="37" spans="2:12" ht="12.75" customHeight="1">
      <c r="B37" s="9"/>
      <c r="C37" s="2"/>
      <c r="D37" t="s">
        <v>28</v>
      </c>
      <c r="E37"/>
      <c r="F37"/>
      <c r="G37" s="13"/>
      <c r="H37" s="12">
        <f>H35-H36</f>
        <v>120</v>
      </c>
      <c r="I37"/>
      <c r="J37" s="2"/>
      <c r="K37" s="2"/>
      <c r="L37" s="6"/>
    </row>
    <row r="38" spans="2:12" ht="12.75" customHeight="1">
      <c r="B38" s="9"/>
      <c r="C38" s="2"/>
      <c r="D38" t="s">
        <v>29</v>
      </c>
      <c r="E38"/>
      <c r="F38" s="12">
        <v>80</v>
      </c>
      <c r="G38" s="13"/>
      <c r="H38"/>
      <c r="I38"/>
      <c r="J38" s="2"/>
      <c r="K38" s="2"/>
      <c r="L38" s="6"/>
    </row>
    <row r="39" spans="2:12" ht="12.75" customHeight="1">
      <c r="B39" s="9"/>
      <c r="C39" s="2"/>
      <c r="D39" s="50" t="s">
        <v>30</v>
      </c>
      <c r="E39" s="50"/>
      <c r="F39" s="58">
        <v>40</v>
      </c>
      <c r="G39" s="59"/>
      <c r="H39" s="50"/>
      <c r="I39"/>
      <c r="J39" s="2"/>
      <c r="K39" s="2"/>
      <c r="L39" s="6"/>
    </row>
    <row r="40" spans="2:12" ht="12.75" customHeight="1">
      <c r="B40" s="9"/>
      <c r="C40" s="2"/>
      <c r="D40"/>
      <c r="E40"/>
      <c r="F40"/>
      <c r="G40" s="13"/>
      <c r="H40"/>
      <c r="I40"/>
      <c r="J40" s="2"/>
      <c r="K40" s="2"/>
      <c r="L40" s="6"/>
    </row>
    <row r="41" spans="2:12" ht="15.75">
      <c r="B41" s="9"/>
      <c r="C41" s="2"/>
      <c r="D41" s="52" t="s">
        <v>31</v>
      </c>
      <c r="E41" s="53"/>
      <c r="F41" s="53"/>
      <c r="G41" s="54"/>
      <c r="H41" s="53"/>
      <c r="I41"/>
      <c r="J41" s="2"/>
      <c r="K41" s="2"/>
      <c r="L41" s="6"/>
    </row>
    <row r="42" spans="2:12" ht="12.75" customHeight="1">
      <c r="B42" s="9"/>
      <c r="C42" s="2"/>
      <c r="D42" s="55" t="s">
        <v>21</v>
      </c>
      <c r="E42" s="56"/>
      <c r="F42" s="56"/>
      <c r="G42" s="57"/>
      <c r="H42" s="56"/>
      <c r="I42"/>
      <c r="J42" s="2"/>
      <c r="K42" s="2"/>
      <c r="L42" s="6"/>
    </row>
    <row r="43" spans="2:12" ht="19.5" customHeight="1">
      <c r="B43" s="9"/>
      <c r="C43" s="2"/>
      <c r="D43" s="50"/>
      <c r="E43" s="50"/>
      <c r="F43" s="50"/>
      <c r="G43" s="61">
        <v>2001</v>
      </c>
      <c r="H43" s="61">
        <v>2002</v>
      </c>
      <c r="I43"/>
      <c r="J43" s="2"/>
      <c r="K43" s="2"/>
      <c r="L43" s="6"/>
    </row>
    <row r="44" spans="2:12" ht="12.75" customHeight="1">
      <c r="B44" s="9"/>
      <c r="C44" s="2"/>
      <c r="D44" t="s">
        <v>10</v>
      </c>
      <c r="E44"/>
      <c r="F44"/>
      <c r="G44" s="13"/>
      <c r="H44"/>
      <c r="I44"/>
      <c r="J44" s="2"/>
      <c r="K44" s="2"/>
      <c r="L44" s="6"/>
    </row>
    <row r="45" spans="2:12" ht="12.75" customHeight="1">
      <c r="B45" s="9"/>
      <c r="C45" s="2"/>
      <c r="D45" t="s">
        <v>32</v>
      </c>
      <c r="E45"/>
      <c r="F45"/>
      <c r="G45" s="51">
        <v>400</v>
      </c>
      <c r="H45" s="51">
        <v>400</v>
      </c>
      <c r="I45"/>
      <c r="J45" s="2"/>
      <c r="K45" s="2"/>
      <c r="L45" s="6"/>
    </row>
    <row r="46" spans="2:12" ht="12.75" customHeight="1">
      <c r="B46" s="9"/>
      <c r="C46" s="2"/>
      <c r="D46" s="62" t="s">
        <v>33</v>
      </c>
      <c r="E46"/>
      <c r="F46"/>
      <c r="G46" s="64">
        <v>800</v>
      </c>
      <c r="H46" s="64">
        <v>800</v>
      </c>
      <c r="I46"/>
      <c r="J46" s="2"/>
      <c r="K46" s="2"/>
      <c r="L46" s="6"/>
    </row>
    <row r="47" spans="2:12" ht="12.75" customHeight="1">
      <c r="B47" s="9"/>
      <c r="C47" s="2"/>
      <c r="D47" s="62" t="s">
        <v>34</v>
      </c>
      <c r="E47"/>
      <c r="F47"/>
      <c r="G47" s="51">
        <f>SUM(G45:G46)</f>
        <v>1200</v>
      </c>
      <c r="H47" s="51">
        <f>SUM(H45:H46)</f>
        <v>1200</v>
      </c>
      <c r="I47"/>
      <c r="J47" s="2"/>
      <c r="K47" s="2"/>
      <c r="L47" s="6"/>
    </row>
    <row r="48" spans="2:12" ht="12.75" customHeight="1">
      <c r="B48" s="9"/>
      <c r="C48" s="2"/>
      <c r="D48" s="62" t="s">
        <v>35</v>
      </c>
      <c r="E48"/>
      <c r="F48"/>
      <c r="G48"/>
      <c r="H48"/>
      <c r="I48"/>
      <c r="J48" s="2"/>
      <c r="K48" s="2"/>
      <c r="L48" s="6"/>
    </row>
    <row r="49" spans="2:12" ht="12.75" customHeight="1">
      <c r="B49" s="9"/>
      <c r="C49" s="2"/>
      <c r="D49" t="s">
        <v>36</v>
      </c>
      <c r="E49"/>
      <c r="F49"/>
      <c r="G49" s="51">
        <v>300</v>
      </c>
      <c r="H49" s="51">
        <v>300</v>
      </c>
      <c r="I49"/>
      <c r="J49" s="2"/>
      <c r="K49" s="2"/>
      <c r="L49" s="6"/>
    </row>
    <row r="50" spans="2:12" ht="12.75" customHeight="1">
      <c r="B50" s="9"/>
      <c r="C50" s="2"/>
      <c r="D50" t="s">
        <v>37</v>
      </c>
      <c r="E50"/>
      <c r="F50"/>
      <c r="G50" s="50">
        <v>900</v>
      </c>
      <c r="H50" s="50">
        <v>900</v>
      </c>
      <c r="I50"/>
      <c r="J50" s="2"/>
      <c r="K50" s="2"/>
      <c r="L50" s="6"/>
    </row>
    <row r="51" spans="2:12" ht="12.75" customHeight="1">
      <c r="B51" s="9"/>
      <c r="C51" s="2"/>
      <c r="D51" s="63" t="s">
        <v>38</v>
      </c>
      <c r="E51" s="50"/>
      <c r="F51" s="50"/>
      <c r="G51" s="65">
        <f>SUM(G49:G50)</f>
        <v>1200</v>
      </c>
      <c r="H51" s="65">
        <f>SUM(H49:H50)</f>
        <v>1200</v>
      </c>
      <c r="I51"/>
      <c r="J51" s="2"/>
      <c r="K51" s="2"/>
      <c r="L51" s="6"/>
    </row>
    <row r="52" spans="2:12" ht="13.5" thickBot="1">
      <c r="B52" s="9"/>
      <c r="C52" s="2"/>
      <c r="D52" s="2"/>
      <c r="E52" s="4"/>
      <c r="F52" s="4"/>
      <c r="G52" s="48"/>
      <c r="H52" s="48"/>
      <c r="I52" s="2"/>
      <c r="J52" s="2"/>
      <c r="K52" s="2"/>
      <c r="L52" s="6"/>
    </row>
    <row r="53" spans="3:11" ht="13.5" thickTop="1">
      <c r="C53" s="7"/>
      <c r="D53" s="7"/>
      <c r="E53" s="22"/>
      <c r="F53" s="22"/>
      <c r="G53" s="49"/>
      <c r="H53" s="49"/>
      <c r="I53" s="7"/>
      <c r="J53" s="7"/>
      <c r="K53" s="7"/>
    </row>
    <row r="54" spans="2:12" ht="22.5">
      <c r="B54" s="9"/>
      <c r="C54" s="2"/>
      <c r="D54" s="44" t="s">
        <v>8</v>
      </c>
      <c r="E54" s="3"/>
      <c r="F54" s="3"/>
      <c r="G54" s="3"/>
      <c r="H54" s="3"/>
      <c r="I54" s="3"/>
      <c r="J54" s="3"/>
      <c r="K54" s="2"/>
      <c r="L54" s="6"/>
    </row>
    <row r="55" spans="2:12" ht="9.75" customHeight="1">
      <c r="B55" s="9"/>
      <c r="C55" s="2"/>
      <c r="D55" s="5"/>
      <c r="E55" s="5"/>
      <c r="F55" s="5"/>
      <c r="G55" s="5"/>
      <c r="H55" s="5"/>
      <c r="I55" s="5"/>
      <c r="J55" s="5"/>
      <c r="K55" s="2"/>
      <c r="L55" s="6"/>
    </row>
    <row r="56" spans="2:12" ht="15.75">
      <c r="B56" s="9"/>
      <c r="C56" s="2"/>
      <c r="D56" s="47" t="str">
        <f>SUBSTITUTE(+D7,"Objective","")</f>
        <v>Fin Model Prob 18-16 </v>
      </c>
      <c r="E56" s="46"/>
      <c r="F56" s="46"/>
      <c r="G56" s="46"/>
      <c r="H56" s="46"/>
      <c r="I56" s="46"/>
      <c r="J56" s="46"/>
      <c r="K56" s="2"/>
      <c r="L56" s="6"/>
    </row>
    <row r="57" spans="2:12" ht="9.75" customHeight="1">
      <c r="B57" s="9"/>
      <c r="C57" s="2"/>
      <c r="D57" s="45" t="s">
        <v>9</v>
      </c>
      <c r="E57" s="5"/>
      <c r="F57" s="5"/>
      <c r="G57" s="5"/>
      <c r="H57" s="5"/>
      <c r="I57" s="5"/>
      <c r="J57" s="5"/>
      <c r="K57" s="2"/>
      <c r="L57" s="6"/>
    </row>
    <row r="58" spans="2:12" ht="6" customHeight="1">
      <c r="B58" s="9"/>
      <c r="C58" s="2"/>
      <c r="D58" s="14"/>
      <c r="E58" s="5"/>
      <c r="F58" s="5"/>
      <c r="G58" s="5"/>
      <c r="H58" s="5"/>
      <c r="I58" s="5"/>
      <c r="J58" s="5"/>
      <c r="K58" s="2"/>
      <c r="L58" s="6"/>
    </row>
    <row r="59" spans="2:12" ht="12.75" customHeight="1">
      <c r="B59" s="9"/>
      <c r="C59" s="2"/>
      <c r="D59" s="196" t="s">
        <v>39</v>
      </c>
      <c r="E59" s="5"/>
      <c r="F59" s="5"/>
      <c r="G59" s="5"/>
      <c r="H59" s="5"/>
      <c r="I59" s="5"/>
      <c r="J59" s="5"/>
      <c r="K59" s="2"/>
      <c r="L59" s="6"/>
    </row>
    <row r="60" spans="2:12" ht="12.75" customHeight="1">
      <c r="B60" s="9"/>
      <c r="C60" s="2"/>
      <c r="D60" s="196" t="s">
        <v>40</v>
      </c>
      <c r="E60" s="5"/>
      <c r="F60" s="5"/>
      <c r="G60" s="5"/>
      <c r="H60" s="5"/>
      <c r="I60" s="5"/>
      <c r="J60" s="5"/>
      <c r="K60" s="2"/>
      <c r="L60" s="6"/>
    </row>
    <row r="61" spans="2:12" ht="6" customHeight="1">
      <c r="B61" s="9"/>
      <c r="C61" s="2"/>
      <c r="D61" s="14"/>
      <c r="E61" s="5"/>
      <c r="F61" s="5"/>
      <c r="G61" s="5"/>
      <c r="H61" s="5"/>
      <c r="I61" s="5"/>
      <c r="J61" s="5"/>
      <c r="K61" s="2"/>
      <c r="L61" s="6"/>
    </row>
    <row r="62" spans="2:12" ht="12.75" customHeight="1">
      <c r="B62" s="9"/>
      <c r="C62" s="2"/>
      <c r="D62" t="s">
        <v>63</v>
      </c>
      <c r="E62" s="5"/>
      <c r="F62" s="5"/>
      <c r="G62" s="5"/>
      <c r="H62" s="5"/>
      <c r="I62" s="5"/>
      <c r="J62" s="5"/>
      <c r="K62" s="2"/>
      <c r="L62" s="6"/>
    </row>
    <row r="63" spans="2:12" ht="12.75" customHeight="1">
      <c r="B63" s="9"/>
      <c r="C63" s="2"/>
      <c r="D63" t="s">
        <v>19</v>
      </c>
      <c r="E63" s="5"/>
      <c r="F63" s="5"/>
      <c r="G63" s="5"/>
      <c r="H63" s="5"/>
      <c r="I63" s="5"/>
      <c r="J63" s="5"/>
      <c r="K63" s="2"/>
      <c r="L63" s="6"/>
    </row>
    <row r="64" spans="2:12" ht="12.75" customHeight="1">
      <c r="B64" s="9"/>
      <c r="C64" s="2"/>
      <c r="D64"/>
      <c r="E64" s="5"/>
      <c r="F64" s="5"/>
      <c r="G64" s="5"/>
      <c r="H64" s="5"/>
      <c r="I64" s="5"/>
      <c r="J64" s="5"/>
      <c r="K64" s="2"/>
      <c r="L64" s="6"/>
    </row>
    <row r="65" spans="2:12" ht="12.75" customHeight="1">
      <c r="B65" s="9"/>
      <c r="C65" s="2"/>
      <c r="D65" s="60" t="s">
        <v>41</v>
      </c>
      <c r="E65"/>
      <c r="F65"/>
      <c r="G65"/>
      <c r="H65" s="5"/>
      <c r="I65" s="5"/>
      <c r="J65" s="5"/>
      <c r="K65" s="2"/>
      <c r="L65" s="6"/>
    </row>
    <row r="66" spans="2:12" ht="12.75" customHeight="1">
      <c r="B66" s="9"/>
      <c r="C66" s="2"/>
      <c r="D66" t="s">
        <v>42</v>
      </c>
      <c r="E66"/>
      <c r="F66" s="66">
        <v>0.5</v>
      </c>
      <c r="G66"/>
      <c r="H66" s="5"/>
      <c r="I66" s="5"/>
      <c r="J66" s="5"/>
      <c r="K66" s="2"/>
      <c r="L66" s="6"/>
    </row>
    <row r="67" spans="2:12" ht="12.75" customHeight="1">
      <c r="B67" s="9"/>
      <c r="C67" s="2"/>
      <c r="D67" t="s">
        <v>43</v>
      </c>
      <c r="E67"/>
      <c r="F67" s="12">
        <v>200</v>
      </c>
      <c r="G67" t="s">
        <v>44</v>
      </c>
      <c r="H67" s="5"/>
      <c r="I67" s="5"/>
      <c r="J67" s="5"/>
      <c r="K67" s="2"/>
      <c r="L67" s="6"/>
    </row>
    <row r="68" spans="2:12" ht="12.75" customHeight="1">
      <c r="B68" s="9"/>
      <c r="C68" s="2"/>
      <c r="D68" t="s">
        <v>45</v>
      </c>
      <c r="E68"/>
      <c r="F68">
        <v>1.5</v>
      </c>
      <c r="G68"/>
      <c r="H68" s="5"/>
      <c r="I68" s="5"/>
      <c r="J68" s="5"/>
      <c r="K68" s="2"/>
      <c r="L68" s="6"/>
    </row>
    <row r="69" spans="2:12" ht="12.75" customHeight="1">
      <c r="B69" s="9"/>
      <c r="C69" s="2"/>
      <c r="D69" t="s">
        <v>24</v>
      </c>
      <c r="E69"/>
      <c r="F69" s="66">
        <v>0.1</v>
      </c>
      <c r="G69" t="s">
        <v>46</v>
      </c>
      <c r="H69" s="5"/>
      <c r="I69" s="5"/>
      <c r="J69" s="5"/>
      <c r="K69" s="2"/>
      <c r="L69" s="6"/>
    </row>
    <row r="70" spans="2:12" ht="12.75" customHeight="1">
      <c r="B70" s="9"/>
      <c r="C70" s="2"/>
      <c r="D70" t="s">
        <v>22</v>
      </c>
      <c r="E70"/>
      <c r="F70" s="12">
        <v>56</v>
      </c>
      <c r="G70"/>
      <c r="H70" s="5"/>
      <c r="I70" s="5"/>
      <c r="J70" s="5"/>
      <c r="K70" s="2"/>
      <c r="L70" s="6"/>
    </row>
    <row r="71" spans="2:12" ht="12.75" customHeight="1">
      <c r="B71" s="9"/>
      <c r="C71" s="2"/>
      <c r="D71" t="s">
        <v>47</v>
      </c>
      <c r="E71"/>
      <c r="F71" s="66">
        <v>0.8</v>
      </c>
      <c r="G71" t="s">
        <v>48</v>
      </c>
      <c r="H71" s="5"/>
      <c r="I71" s="5"/>
      <c r="J71" s="5"/>
      <c r="K71" s="2"/>
      <c r="L71" s="6"/>
    </row>
    <row r="72" spans="2:12" ht="12.75" customHeight="1">
      <c r="B72" s="9"/>
      <c r="C72" s="2"/>
      <c r="D72" t="s">
        <v>49</v>
      </c>
      <c r="E72"/>
      <c r="F72" s="66">
        <f>2/3</f>
        <v>0.6666666666666666</v>
      </c>
      <c r="G72"/>
      <c r="H72" s="5"/>
      <c r="I72" s="5"/>
      <c r="J72" s="5"/>
      <c r="K72" s="2"/>
      <c r="L72" s="6"/>
    </row>
    <row r="73" spans="2:12" ht="12.75" customHeight="1">
      <c r="B73" s="9"/>
      <c r="C73" s="2"/>
      <c r="D73" t="s">
        <v>50</v>
      </c>
      <c r="E73"/>
      <c r="F73" s="66">
        <v>0.25</v>
      </c>
      <c r="G73" t="s">
        <v>51</v>
      </c>
      <c r="H73" s="5"/>
      <c r="I73" s="5"/>
      <c r="J73" s="5"/>
      <c r="K73" s="2"/>
      <c r="L73" s="6"/>
    </row>
    <row r="74" spans="2:12" ht="12.75" customHeight="1">
      <c r="B74" s="9"/>
      <c r="C74" s="2"/>
      <c r="D74" t="s">
        <v>52</v>
      </c>
      <c r="E74"/>
      <c r="F74" s="92">
        <v>0.25</v>
      </c>
      <c r="G74" s="91" t="s">
        <v>53</v>
      </c>
      <c r="H74" s="5"/>
      <c r="I74" s="5"/>
      <c r="J74" s="5"/>
      <c r="K74" s="2"/>
      <c r="L74" s="6"/>
    </row>
    <row r="75" spans="2:12" ht="12.75" customHeight="1">
      <c r="B75" s="9"/>
      <c r="C75" s="2"/>
      <c r="D75" t="s">
        <v>54</v>
      </c>
      <c r="E75"/>
      <c r="F75" s="92">
        <v>0.08</v>
      </c>
      <c r="G75" s="91" t="s">
        <v>55</v>
      </c>
      <c r="H75" s="5"/>
      <c r="I75" s="5"/>
      <c r="J75" s="5"/>
      <c r="K75" s="2"/>
      <c r="L75" s="6"/>
    </row>
    <row r="76" spans="2:12" ht="12.75" customHeight="1">
      <c r="B76" s="9"/>
      <c r="C76" s="2"/>
      <c r="D76" t="s">
        <v>56</v>
      </c>
      <c r="E76"/>
      <c r="F76" s="92">
        <v>0.4</v>
      </c>
      <c r="G76" s="91"/>
      <c r="H76" s="5"/>
      <c r="I76" s="5"/>
      <c r="J76" s="5"/>
      <c r="K76" s="2"/>
      <c r="L76" s="6"/>
    </row>
    <row r="77" spans="2:12" ht="12.75" customHeight="1">
      <c r="B77" s="9"/>
      <c r="C77" s="2"/>
      <c r="D77"/>
      <c r="E77"/>
      <c r="F77"/>
      <c r="G77"/>
      <c r="H77" s="5"/>
      <c r="I77" s="5"/>
      <c r="J77" s="5"/>
      <c r="K77" s="2"/>
      <c r="L77" s="6"/>
    </row>
    <row r="78" spans="2:12" ht="12.75" customHeight="1">
      <c r="B78" s="9"/>
      <c r="C78" s="2"/>
      <c r="D78" s="52" t="s">
        <v>66</v>
      </c>
      <c r="E78" s="53"/>
      <c r="F78" s="53"/>
      <c r="G78" s="54"/>
      <c r="H78" s="53"/>
      <c r="I78" s="77"/>
      <c r="J78" s="77"/>
      <c r="K78" s="2"/>
      <c r="L78" s="6"/>
    </row>
    <row r="79" spans="2:12" ht="12.75" customHeight="1">
      <c r="B79" s="9"/>
      <c r="C79" s="2"/>
      <c r="D79" s="55" t="s">
        <v>21</v>
      </c>
      <c r="E79" s="56"/>
      <c r="F79" s="56"/>
      <c r="G79" s="57"/>
      <c r="H79" s="99" t="s">
        <v>57</v>
      </c>
      <c r="I79" s="100"/>
      <c r="J79" s="100"/>
      <c r="K79" s="2"/>
      <c r="L79" s="6"/>
    </row>
    <row r="80" spans="2:12" ht="12.75" customHeight="1">
      <c r="B80" s="9"/>
      <c r="C80" s="2"/>
      <c r="D80" t="s">
        <v>11</v>
      </c>
      <c r="E80"/>
      <c r="F80"/>
      <c r="G80" s="73" t="s">
        <v>61</v>
      </c>
      <c r="H80" s="90"/>
      <c r="I80" s="102"/>
      <c r="J80" s="102"/>
      <c r="K80" s="2"/>
      <c r="L80" s="6"/>
    </row>
    <row r="81" spans="2:12" ht="12.75" customHeight="1">
      <c r="B81" s="9"/>
      <c r="C81" s="2"/>
      <c r="D81" t="s">
        <v>22</v>
      </c>
      <c r="E81"/>
      <c r="F81"/>
      <c r="G81" s="75"/>
      <c r="H81" s="90"/>
      <c r="I81" s="102"/>
      <c r="J81" s="102"/>
      <c r="K81" s="2"/>
      <c r="L81" s="6"/>
    </row>
    <row r="82" spans="2:12" ht="12.75" customHeight="1">
      <c r="B82" s="9"/>
      <c r="C82" s="2"/>
      <c r="D82" t="s">
        <v>23</v>
      </c>
      <c r="E82"/>
      <c r="F82"/>
      <c r="G82" s="75" t="s">
        <v>61</v>
      </c>
      <c r="H82" s="90"/>
      <c r="I82" s="102"/>
      <c r="J82" s="102"/>
      <c r="K82" s="2"/>
      <c r="L82" s="6"/>
    </row>
    <row r="83" spans="2:12" ht="12.75" customHeight="1">
      <c r="B83" s="9"/>
      <c r="C83" s="2"/>
      <c r="D83" t="s">
        <v>24</v>
      </c>
      <c r="E83"/>
      <c r="F83"/>
      <c r="G83" s="75" t="s">
        <v>61</v>
      </c>
      <c r="H83" s="90"/>
      <c r="I83" s="102"/>
      <c r="J83" s="102"/>
      <c r="K83" s="2"/>
      <c r="L83" s="6"/>
    </row>
    <row r="84" spans="2:12" ht="12.75" customHeight="1">
      <c r="B84" s="9"/>
      <c r="C84" s="2"/>
      <c r="D84" t="s">
        <v>58</v>
      </c>
      <c r="E84"/>
      <c r="F84"/>
      <c r="G84" s="74" t="s">
        <v>61</v>
      </c>
      <c r="H84" s="90"/>
      <c r="I84" s="102"/>
      <c r="J84" s="102"/>
      <c r="K84" s="2"/>
      <c r="L84" s="6"/>
    </row>
    <row r="85" spans="2:12" ht="12.75" customHeight="1">
      <c r="B85" s="9"/>
      <c r="C85" s="2"/>
      <c r="D85" t="s">
        <v>26</v>
      </c>
      <c r="E85"/>
      <c r="F85"/>
      <c r="G85" s="12">
        <f>G80-G81-G82-G83-G84</f>
        <v>0</v>
      </c>
      <c r="H85" s="103"/>
      <c r="I85" s="104"/>
      <c r="J85" s="104"/>
      <c r="K85" s="2"/>
      <c r="L85" s="6"/>
    </row>
    <row r="86" spans="2:12" ht="12.75" customHeight="1">
      <c r="B86" s="9"/>
      <c r="C86" s="2"/>
      <c r="D86" t="s">
        <v>59</v>
      </c>
      <c r="E86"/>
      <c r="F86"/>
      <c r="G86" s="74" t="s">
        <v>61</v>
      </c>
      <c r="H86" s="90"/>
      <c r="I86" s="102"/>
      <c r="J86" s="102"/>
      <c r="K86" s="2"/>
      <c r="L86" s="6"/>
    </row>
    <row r="87" spans="2:12" ht="12.75" customHeight="1">
      <c r="B87" s="9"/>
      <c r="C87" s="2"/>
      <c r="D87" t="s">
        <v>28</v>
      </c>
      <c r="E87"/>
      <c r="F87"/>
      <c r="G87" s="12">
        <f>G85-G86</f>
        <v>0</v>
      </c>
      <c r="H87" s="103"/>
      <c r="I87" s="104"/>
      <c r="J87" s="104"/>
      <c r="K87" s="2"/>
      <c r="L87" s="6"/>
    </row>
    <row r="88" spans="2:12" ht="12.75" customHeight="1">
      <c r="B88" s="9"/>
      <c r="C88" s="2"/>
      <c r="D88" t="s">
        <v>29</v>
      </c>
      <c r="E88"/>
      <c r="F88"/>
      <c r="G88" s="74" t="s">
        <v>61</v>
      </c>
      <c r="H88" s="90"/>
      <c r="I88" s="90"/>
      <c r="J88" s="90"/>
      <c r="K88" s="2"/>
      <c r="L88" s="6"/>
    </row>
    <row r="89" spans="2:12" ht="12.75">
      <c r="B89" s="9"/>
      <c r="C89" s="2"/>
      <c r="D89" s="50" t="s">
        <v>30</v>
      </c>
      <c r="E89" s="50"/>
      <c r="F89" s="50"/>
      <c r="G89" s="58">
        <f>G87-G88</f>
        <v>0</v>
      </c>
      <c r="H89" s="88"/>
      <c r="I89" s="89"/>
      <c r="J89" s="89"/>
      <c r="K89" s="2"/>
      <c r="L89" s="6"/>
    </row>
    <row r="90" spans="2:12" ht="12.75">
      <c r="B90" s="9"/>
      <c r="C90" s="2"/>
      <c r="D90"/>
      <c r="E90"/>
      <c r="F90"/>
      <c r="G90"/>
      <c r="H90"/>
      <c r="I90" s="72"/>
      <c r="J90" s="72"/>
      <c r="K90" s="2"/>
      <c r="L90" s="6"/>
    </row>
    <row r="91" spans="2:12" ht="12.75">
      <c r="B91" s="9"/>
      <c r="C91" s="2"/>
      <c r="D91"/>
      <c r="E91"/>
      <c r="F91"/>
      <c r="G91"/>
      <c r="H91"/>
      <c r="I91" s="72"/>
      <c r="J91" s="72"/>
      <c r="K91" s="2"/>
      <c r="L91" s="6"/>
    </row>
    <row r="92" spans="2:12" ht="15.75">
      <c r="B92" s="9"/>
      <c r="C92" s="2"/>
      <c r="D92" s="52" t="s">
        <v>67</v>
      </c>
      <c r="E92" s="53"/>
      <c r="F92" s="53"/>
      <c r="G92" s="54"/>
      <c r="H92"/>
      <c r="I92" s="72"/>
      <c r="J92" s="72"/>
      <c r="K92" s="2"/>
      <c r="L92" s="6"/>
    </row>
    <row r="93" spans="2:12" ht="22.5">
      <c r="B93" s="9"/>
      <c r="C93" s="2"/>
      <c r="D93" s="55" t="s">
        <v>21</v>
      </c>
      <c r="E93" s="56"/>
      <c r="F93" s="56"/>
      <c r="G93" s="57"/>
      <c r="H93" s="99" t="s">
        <v>57</v>
      </c>
      <c r="I93" s="100"/>
      <c r="J93" s="100"/>
      <c r="K93" s="2"/>
      <c r="L93" s="6"/>
    </row>
    <row r="94" spans="2:12" ht="12.75">
      <c r="B94" s="9"/>
      <c r="C94" s="2"/>
      <c r="D94" s="78" t="s">
        <v>10</v>
      </c>
      <c r="E94" s="78"/>
      <c r="F94" s="78"/>
      <c r="G94" s="79"/>
      <c r="H94" s="105"/>
      <c r="I94" s="98"/>
      <c r="J94" s="98"/>
      <c r="K94" s="2"/>
      <c r="L94" s="6"/>
    </row>
    <row r="95" spans="2:12" ht="12.75">
      <c r="B95" s="9"/>
      <c r="C95" s="2"/>
      <c r="D95" s="80" t="s">
        <v>32</v>
      </c>
      <c r="E95" s="80"/>
      <c r="F95" s="80"/>
      <c r="G95" s="95" t="s">
        <v>61</v>
      </c>
      <c r="H95" s="87"/>
      <c r="I95" s="86"/>
      <c r="J95" s="86"/>
      <c r="K95" s="2"/>
      <c r="L95" s="6"/>
    </row>
    <row r="96" spans="2:12" ht="12.75">
      <c r="B96" s="9"/>
      <c r="C96" s="2"/>
      <c r="D96" s="82" t="s">
        <v>33</v>
      </c>
      <c r="E96" s="80"/>
      <c r="F96" s="80"/>
      <c r="G96" s="96" t="s">
        <v>61</v>
      </c>
      <c r="H96" s="87"/>
      <c r="I96" s="86"/>
      <c r="J96" s="86"/>
      <c r="K96" s="2"/>
      <c r="L96" s="6"/>
    </row>
    <row r="97" spans="2:12" ht="12.75">
      <c r="B97" s="9"/>
      <c r="C97" s="2"/>
      <c r="D97" s="82" t="s">
        <v>34</v>
      </c>
      <c r="E97" s="80"/>
      <c r="F97" s="80"/>
      <c r="G97" s="81">
        <f>SUM(G95:G96)</f>
        <v>0</v>
      </c>
      <c r="H97" s="97"/>
      <c r="I97" s="98"/>
      <c r="J97" s="98"/>
      <c r="K97" s="2"/>
      <c r="L97" s="6"/>
    </row>
    <row r="98" spans="2:12" ht="12.75">
      <c r="B98" s="9"/>
      <c r="C98" s="2"/>
      <c r="D98" s="82" t="s">
        <v>35</v>
      </c>
      <c r="E98" s="80"/>
      <c r="F98" s="80"/>
      <c r="G98" s="80"/>
      <c r="H98" s="97"/>
      <c r="I98" s="98"/>
      <c r="J98" s="98"/>
      <c r="K98" s="2"/>
      <c r="L98" s="6"/>
    </row>
    <row r="99" spans="2:12" ht="12.75">
      <c r="B99" s="9"/>
      <c r="C99" s="2"/>
      <c r="D99" s="80" t="s">
        <v>36</v>
      </c>
      <c r="E99" s="80"/>
      <c r="F99" s="80"/>
      <c r="G99" s="95" t="s">
        <v>61</v>
      </c>
      <c r="H99" s="87"/>
      <c r="I99" s="86"/>
      <c r="J99" s="86"/>
      <c r="K99" s="2"/>
      <c r="L99" s="6"/>
    </row>
    <row r="100" spans="2:12" ht="12.75">
      <c r="B100" s="9"/>
      <c r="C100" s="2"/>
      <c r="D100" s="80" t="s">
        <v>37</v>
      </c>
      <c r="E100" s="80"/>
      <c r="F100" s="80"/>
      <c r="G100" s="106" t="s">
        <v>61</v>
      </c>
      <c r="H100" s="87"/>
      <c r="I100" s="86"/>
      <c r="J100" s="86"/>
      <c r="K100" s="2"/>
      <c r="L100" s="6"/>
    </row>
    <row r="101" spans="2:12" ht="12.75">
      <c r="B101" s="9"/>
      <c r="C101" s="2"/>
      <c r="D101" s="84" t="s">
        <v>38</v>
      </c>
      <c r="E101" s="83"/>
      <c r="F101" s="83"/>
      <c r="G101" s="85">
        <f>SUM(G99:G100)</f>
        <v>0</v>
      </c>
      <c r="H101" s="93"/>
      <c r="I101" s="94"/>
      <c r="J101" s="94"/>
      <c r="K101" s="2"/>
      <c r="L101" s="6"/>
    </row>
    <row r="102" spans="2:12" ht="12.75">
      <c r="B102" s="9"/>
      <c r="C102" s="2"/>
      <c r="D102"/>
      <c r="E102"/>
      <c r="F102"/>
      <c r="G102"/>
      <c r="H102"/>
      <c r="I102" s="72"/>
      <c r="J102" s="72"/>
      <c r="K102" s="2"/>
      <c r="L102" s="6"/>
    </row>
    <row r="103" spans="2:12" ht="12.75">
      <c r="B103" s="9"/>
      <c r="C103" s="2"/>
      <c r="D103" t="s">
        <v>69</v>
      </c>
      <c r="E103"/>
      <c r="F103"/>
      <c r="G103"/>
      <c r="H103"/>
      <c r="I103"/>
      <c r="J103"/>
      <c r="K103" s="2"/>
      <c r="L103" s="6"/>
    </row>
    <row r="104" spans="2:12" ht="12.75">
      <c r="B104" s="9"/>
      <c r="C104" s="2"/>
      <c r="D104" t="s">
        <v>64</v>
      </c>
      <c r="E104"/>
      <c r="F104"/>
      <c r="G104"/>
      <c r="H104"/>
      <c r="I104"/>
      <c r="J104"/>
      <c r="K104" s="2"/>
      <c r="L104" s="6"/>
    </row>
    <row r="105" spans="2:12" ht="12.75">
      <c r="B105" s="9"/>
      <c r="C105" s="2"/>
      <c r="D105"/>
      <c r="E105"/>
      <c r="F105"/>
      <c r="G105"/>
      <c r="H105"/>
      <c r="I105"/>
      <c r="J105"/>
      <c r="K105" s="2"/>
      <c r="L105" s="6"/>
    </row>
    <row r="106" spans="2:12" ht="12.75">
      <c r="B106" s="9"/>
      <c r="C106" s="2"/>
      <c r="D106" t="s">
        <v>60</v>
      </c>
      <c r="E106"/>
      <c r="F106"/>
      <c r="G106"/>
      <c r="H106"/>
      <c r="I106"/>
      <c r="J106"/>
      <c r="K106" s="2"/>
      <c r="L106" s="6"/>
    </row>
    <row r="107" spans="2:12" ht="12.75">
      <c r="B107" s="9"/>
      <c r="C107" s="2"/>
      <c r="D107"/>
      <c r="E107"/>
      <c r="F107"/>
      <c r="G107"/>
      <c r="H107"/>
      <c r="I107"/>
      <c r="J107"/>
      <c r="K107" s="2"/>
      <c r="L107" s="6"/>
    </row>
    <row r="108" spans="2:12" ht="12.75">
      <c r="B108" s="9"/>
      <c r="C108" s="2"/>
      <c r="D108" s="82" t="s">
        <v>35</v>
      </c>
      <c r="E108" s="80"/>
      <c r="F108" s="80"/>
      <c r="G108" s="80"/>
      <c r="H108"/>
      <c r="I108"/>
      <c r="J108"/>
      <c r="K108" s="2"/>
      <c r="L108" s="6"/>
    </row>
    <row r="109" spans="2:12" ht="12.75">
      <c r="B109" s="9"/>
      <c r="C109" s="2"/>
      <c r="D109" s="80" t="s">
        <v>36</v>
      </c>
      <c r="E109" s="80"/>
      <c r="F109" s="80"/>
      <c r="G109" s="95" t="s">
        <v>61</v>
      </c>
      <c r="H109"/>
      <c r="I109"/>
      <c r="J109"/>
      <c r="K109" s="2"/>
      <c r="L109" s="6"/>
    </row>
    <row r="110" spans="2:12" ht="12.75">
      <c r="B110" s="9"/>
      <c r="C110" s="2"/>
      <c r="D110" s="80" t="s">
        <v>37</v>
      </c>
      <c r="E110" s="80"/>
      <c r="F110" s="80"/>
      <c r="G110" s="95" t="s">
        <v>61</v>
      </c>
      <c r="H110"/>
      <c r="I110"/>
      <c r="J110"/>
      <c r="K110" s="2"/>
      <c r="L110" s="6"/>
    </row>
    <row r="111" spans="2:12" ht="12.75">
      <c r="B111" s="9"/>
      <c r="C111" s="2"/>
      <c r="D111" s="84" t="s">
        <v>38</v>
      </c>
      <c r="E111" s="83"/>
      <c r="F111" s="83"/>
      <c r="G111" s="85">
        <f>SUM(G109:G110)</f>
        <v>0</v>
      </c>
      <c r="H111"/>
      <c r="I111"/>
      <c r="J111"/>
      <c r="K111" s="2"/>
      <c r="L111" s="6"/>
    </row>
    <row r="112" spans="2:12" ht="12.75">
      <c r="B112" s="9"/>
      <c r="C112" s="2"/>
      <c r="D112"/>
      <c r="E112"/>
      <c r="F112"/>
      <c r="G112"/>
      <c r="H112"/>
      <c r="I112"/>
      <c r="J112"/>
      <c r="K112" s="2"/>
      <c r="L112" s="6"/>
    </row>
    <row r="113" spans="2:12" ht="12.75">
      <c r="B113" s="9"/>
      <c r="C113" s="2"/>
      <c r="D113" t="s">
        <v>68</v>
      </c>
      <c r="E113" s="107"/>
      <c r="F113"/>
      <c r="G113" s="95" t="s">
        <v>61</v>
      </c>
      <c r="H113"/>
      <c r="I113"/>
      <c r="J113"/>
      <c r="K113" s="2"/>
      <c r="L113" s="6"/>
    </row>
    <row r="114" spans="2:12" ht="13.5" thickBot="1">
      <c r="B114" s="9"/>
      <c r="C114" s="2"/>
      <c r="D114"/>
      <c r="E114"/>
      <c r="F114"/>
      <c r="G114"/>
      <c r="H114"/>
      <c r="I114"/>
      <c r="J114"/>
      <c r="K114" s="2"/>
      <c r="L114" s="6"/>
    </row>
    <row r="115" spans="3:11" ht="13.5" thickTop="1">
      <c r="C115" s="7"/>
      <c r="D115" s="7"/>
      <c r="E115" s="7"/>
      <c r="F115" s="7"/>
      <c r="G115" s="7"/>
      <c r="H115" s="7"/>
      <c r="I115" s="7"/>
      <c r="J115" s="7"/>
      <c r="K115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 transitionEvaluation="1">
    <pageSetUpPr fitToPage="1"/>
  </sheetPr>
  <dimension ref="B2:L62"/>
  <sheetViews>
    <sheetView showGridLines="0" showRowColHeaders="0" workbookViewId="0" topLeftCell="A1">
      <pane xSplit="1" ySplit="2" topLeftCell="B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6" sqref="J46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353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292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/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 customHeight="1">
      <c r="B15" s="9"/>
      <c r="C15" s="2"/>
      <c r="D15" t="s">
        <v>293</v>
      </c>
      <c r="E15"/>
      <c r="F15"/>
      <c r="G15"/>
      <c r="H15"/>
      <c r="I15"/>
      <c r="J15" s="2"/>
      <c r="K15" s="2"/>
      <c r="L15" s="6"/>
    </row>
    <row r="16" spans="2:12" ht="12.75" customHeight="1">
      <c r="B16" s="9"/>
      <c r="C16" s="2"/>
      <c r="D16" t="s">
        <v>294</v>
      </c>
      <c r="E16"/>
      <c r="F16"/>
      <c r="G16"/>
      <c r="H16"/>
      <c r="I16"/>
      <c r="J16" s="2"/>
      <c r="K16" s="2"/>
      <c r="L16" s="6"/>
    </row>
    <row r="17" spans="2:12" ht="12.75" customHeight="1">
      <c r="B17" s="9"/>
      <c r="C17" s="2"/>
      <c r="D17" t="s">
        <v>295</v>
      </c>
      <c r="E17"/>
      <c r="F17"/>
      <c r="G17" s="12"/>
      <c r="H17"/>
      <c r="I17"/>
      <c r="J17" s="2"/>
      <c r="K17" s="2"/>
      <c r="L17" s="6"/>
    </row>
    <row r="18" spans="2:12" ht="6" customHeight="1">
      <c r="B18" s="9"/>
      <c r="C18" s="2"/>
      <c r="D18"/>
      <c r="E18"/>
      <c r="F18"/>
      <c r="G18" s="13"/>
      <c r="H18"/>
      <c r="I18"/>
      <c r="J18" s="2"/>
      <c r="K18" s="2"/>
      <c r="L18" s="6"/>
    </row>
    <row r="19" spans="2:12" ht="12.75" customHeight="1">
      <c r="B19" s="9"/>
      <c r="C19" s="2"/>
      <c r="D19" s="50"/>
      <c r="E19" s="50"/>
      <c r="F19" s="129" t="s">
        <v>296</v>
      </c>
      <c r="G19" s="183" t="s">
        <v>297</v>
      </c>
      <c r="H19" s="129" t="s">
        <v>298</v>
      </c>
      <c r="I19"/>
      <c r="J19" s="2"/>
      <c r="K19" s="2"/>
      <c r="L19" s="6"/>
    </row>
    <row r="20" spans="2:12" ht="12.75" customHeight="1">
      <c r="B20" s="9"/>
      <c r="C20" s="2"/>
      <c r="D20" t="s">
        <v>299</v>
      </c>
      <c r="E20"/>
      <c r="F20">
        <v>200</v>
      </c>
      <c r="G20" s="13">
        <v>220</v>
      </c>
      <c r="H20">
        <v>180</v>
      </c>
      <c r="I20"/>
      <c r="J20" s="2"/>
      <c r="K20" s="2"/>
      <c r="L20" s="6"/>
    </row>
    <row r="21" spans="2:12" ht="12.75" customHeight="1">
      <c r="B21" s="9"/>
      <c r="C21" s="2"/>
      <c r="D21" t="s">
        <v>300</v>
      </c>
      <c r="E21"/>
      <c r="F21">
        <v>70</v>
      </c>
      <c r="G21" s="13">
        <v>80</v>
      </c>
      <c r="H21">
        <v>60</v>
      </c>
      <c r="I21"/>
      <c r="J21" s="2"/>
      <c r="K21" s="2"/>
      <c r="L21" s="6"/>
    </row>
    <row r="22" spans="2:12" ht="12.75" customHeight="1">
      <c r="B22" s="9"/>
      <c r="C22" s="2"/>
      <c r="D22" t="s">
        <v>301</v>
      </c>
      <c r="E22"/>
      <c r="F22">
        <v>40</v>
      </c>
      <c r="G22" s="13">
        <v>30</v>
      </c>
      <c r="H22">
        <v>40</v>
      </c>
      <c r="I22"/>
      <c r="J22" s="2"/>
      <c r="K22" s="2"/>
      <c r="L22" s="6"/>
    </row>
    <row r="23" spans="2:12" ht="12.75" customHeight="1">
      <c r="B23" s="9"/>
      <c r="C23" s="2"/>
      <c r="D23" t="s">
        <v>302</v>
      </c>
      <c r="E23"/>
      <c r="F23">
        <v>30</v>
      </c>
      <c r="G23" s="13">
        <v>30</v>
      </c>
      <c r="H23">
        <v>30</v>
      </c>
      <c r="I23"/>
      <c r="J23" s="2"/>
      <c r="K23" s="2"/>
      <c r="L23" s="6"/>
    </row>
    <row r="24" spans="2:12" ht="12.75" customHeight="1">
      <c r="B24" s="9"/>
      <c r="C24" s="2"/>
      <c r="D24" t="s">
        <v>303</v>
      </c>
      <c r="E24"/>
      <c r="F24">
        <v>10</v>
      </c>
      <c r="G24" s="13">
        <v>10</v>
      </c>
      <c r="H24">
        <v>10</v>
      </c>
      <c r="I24"/>
      <c r="J24" s="2"/>
      <c r="K24" s="2"/>
      <c r="L24" s="6"/>
    </row>
    <row r="25" spans="2:12" ht="12.75" customHeight="1">
      <c r="B25" s="9"/>
      <c r="C25" s="2"/>
      <c r="D25" s="50" t="s">
        <v>304</v>
      </c>
      <c r="E25" s="50"/>
      <c r="F25" s="50">
        <v>100</v>
      </c>
      <c r="G25" s="59">
        <v>0</v>
      </c>
      <c r="H25" s="50">
        <v>0</v>
      </c>
      <c r="I25"/>
      <c r="J25" s="2"/>
      <c r="K25" s="2"/>
      <c r="L25" s="6"/>
    </row>
    <row r="26" spans="2:12" ht="13.5" thickBot="1">
      <c r="B26" s="9"/>
      <c r="C26" s="2"/>
      <c r="D26" s="2"/>
      <c r="E26" s="4"/>
      <c r="F26" s="4"/>
      <c r="G26" s="48"/>
      <c r="H26" s="48"/>
      <c r="I26" s="2"/>
      <c r="J26" s="2"/>
      <c r="K26" s="2"/>
      <c r="L26" s="6"/>
    </row>
    <row r="27" spans="3:11" ht="13.5" thickTop="1">
      <c r="C27" s="7"/>
      <c r="D27" s="7"/>
      <c r="E27" s="22"/>
      <c r="F27" s="22"/>
      <c r="G27" s="49"/>
      <c r="H27" s="49"/>
      <c r="I27" s="7"/>
      <c r="J27" s="7"/>
      <c r="K27" s="7"/>
    </row>
    <row r="28" spans="2:12" ht="22.5">
      <c r="B28" s="9"/>
      <c r="C28" s="2"/>
      <c r="D28" s="44" t="s">
        <v>8</v>
      </c>
      <c r="E28" s="3"/>
      <c r="F28" s="3"/>
      <c r="G28" s="3"/>
      <c r="H28" s="3"/>
      <c r="I28" s="3"/>
      <c r="J28" s="3"/>
      <c r="K28" s="2"/>
      <c r="L28" s="6"/>
    </row>
    <row r="29" spans="2:12" ht="9.75" customHeight="1">
      <c r="B29" s="9"/>
      <c r="C29" s="2"/>
      <c r="D29" s="5"/>
      <c r="E29" s="5"/>
      <c r="F29" s="5"/>
      <c r="G29" s="5"/>
      <c r="H29" s="5"/>
      <c r="I29" s="5"/>
      <c r="J29" s="5"/>
      <c r="K29" s="2"/>
      <c r="L29" s="6"/>
    </row>
    <row r="30" spans="2:12" ht="15.75">
      <c r="B30" s="9"/>
      <c r="C30" s="2"/>
      <c r="D30" s="47" t="str">
        <f>SUBSTITUTE(+D7,"Objective","")</f>
        <v>Cash Flow Problem 19-23 </v>
      </c>
      <c r="E30" s="46"/>
      <c r="F30" s="46"/>
      <c r="G30" s="46"/>
      <c r="H30" s="46"/>
      <c r="I30" s="46"/>
      <c r="J30" s="46"/>
      <c r="K30" s="2"/>
      <c r="L30" s="6"/>
    </row>
    <row r="31" spans="2:12" ht="9.75" customHeight="1">
      <c r="B31" s="9"/>
      <c r="C31" s="2"/>
      <c r="D31" s="45" t="s">
        <v>9</v>
      </c>
      <c r="E31" s="5"/>
      <c r="F31" s="5"/>
      <c r="G31" s="5"/>
      <c r="H31" s="5"/>
      <c r="I31" s="5"/>
      <c r="J31" s="5"/>
      <c r="K31" s="2"/>
      <c r="L31" s="6"/>
    </row>
    <row r="32" spans="2:12" ht="6" customHeight="1">
      <c r="B32" s="9"/>
      <c r="C32" s="2"/>
      <c r="D32" s="14"/>
      <c r="E32" s="5"/>
      <c r="F32" s="5"/>
      <c r="G32" s="5"/>
      <c r="H32" s="5"/>
      <c r="I32" s="5"/>
      <c r="J32" s="5"/>
      <c r="K32" s="2"/>
      <c r="L32" s="6"/>
    </row>
    <row r="33" spans="2:12" ht="12.75" customHeight="1">
      <c r="B33" s="9"/>
      <c r="C33" s="2"/>
      <c r="D33" s="71" t="s">
        <v>305</v>
      </c>
      <c r="E33" s="5"/>
      <c r="F33" s="5"/>
      <c r="G33" s="5"/>
      <c r="H33" s="5"/>
      <c r="I33" s="5"/>
      <c r="J33" s="5"/>
      <c r="K33" s="2"/>
      <c r="L33" s="6"/>
    </row>
    <row r="34" spans="2:12" ht="12.75" customHeight="1">
      <c r="B34" s="9"/>
      <c r="C34" s="2"/>
      <c r="D34" s="71" t="s">
        <v>306</v>
      </c>
      <c r="E34" s="5"/>
      <c r="F34" s="5"/>
      <c r="G34" s="5"/>
      <c r="H34" s="5"/>
      <c r="I34" s="5"/>
      <c r="J34" s="5"/>
      <c r="K34" s="2"/>
      <c r="L34" s="6"/>
    </row>
    <row r="35" spans="2:12" ht="6" customHeight="1">
      <c r="B35" s="9"/>
      <c r="C35" s="2"/>
      <c r="D35" s="14"/>
      <c r="E35" s="5"/>
      <c r="F35" s="5"/>
      <c r="G35" s="5"/>
      <c r="H35" s="5"/>
      <c r="I35" s="5"/>
      <c r="J35" s="5"/>
      <c r="K35" s="2"/>
      <c r="L35" s="6"/>
    </row>
    <row r="36" spans="2:12" ht="12.75" customHeight="1">
      <c r="B36" s="9"/>
      <c r="C36" s="2"/>
      <c r="D36" s="71" t="s">
        <v>307</v>
      </c>
      <c r="E36" s="184"/>
      <c r="F36" s="184"/>
      <c r="G36" s="185">
        <v>180</v>
      </c>
      <c r="H36" s="184"/>
      <c r="I36" s="184"/>
      <c r="J36" s="184"/>
      <c r="K36" s="2"/>
      <c r="L36" s="6"/>
    </row>
    <row r="37" spans="2:12" ht="12.75" customHeight="1">
      <c r="B37" s="9"/>
      <c r="C37" s="2"/>
      <c r="D37" s="101" t="s">
        <v>308</v>
      </c>
      <c r="E37" s="186"/>
      <c r="F37" s="186"/>
      <c r="G37" s="187">
        <v>0.5</v>
      </c>
      <c r="H37" s="186"/>
      <c r="I37" s="184"/>
      <c r="J37" s="184"/>
      <c r="K37" s="2"/>
      <c r="L37" s="6"/>
    </row>
    <row r="38" spans="2:12" ht="12.75" customHeight="1">
      <c r="B38" s="9"/>
      <c r="C38" s="2"/>
      <c r="D38" s="71" t="s">
        <v>309</v>
      </c>
      <c r="E38" s="184"/>
      <c r="F38" s="184"/>
      <c r="G38" s="185">
        <v>30</v>
      </c>
      <c r="H38" s="184"/>
      <c r="I38" s="184"/>
      <c r="J38" s="184"/>
      <c r="K38" s="2"/>
      <c r="L38" s="6"/>
    </row>
    <row r="39" spans="2:12" ht="12.75" customHeight="1">
      <c r="B39" s="9"/>
      <c r="C39" s="2"/>
      <c r="D39" s="188"/>
      <c r="E39" s="188"/>
      <c r="F39" s="188"/>
      <c r="G39" s="188"/>
      <c r="H39" s="184"/>
      <c r="I39" s="184"/>
      <c r="J39" s="184"/>
      <c r="K39" s="2"/>
      <c r="L39" s="6"/>
    </row>
    <row r="40" spans="2:12" ht="12.75" customHeight="1">
      <c r="B40" s="9"/>
      <c r="C40" s="2"/>
      <c r="D40" s="188"/>
      <c r="E40" s="188"/>
      <c r="F40" s="189" t="s">
        <v>296</v>
      </c>
      <c r="G40" s="189" t="s">
        <v>297</v>
      </c>
      <c r="H40" s="189" t="s">
        <v>298</v>
      </c>
      <c r="I40" s="190"/>
      <c r="J40" s="184"/>
      <c r="K40" s="2"/>
      <c r="L40" s="6"/>
    </row>
    <row r="41" spans="2:12" ht="12.75" customHeight="1">
      <c r="B41" s="9"/>
      <c r="C41" s="2"/>
      <c r="D41" s="191" t="s">
        <v>310</v>
      </c>
      <c r="E41" s="188"/>
      <c r="F41" s="188"/>
      <c r="G41" s="188"/>
      <c r="H41" s="184"/>
      <c r="I41" s="184"/>
      <c r="J41" s="184"/>
      <c r="K41" s="2"/>
      <c r="L41" s="6"/>
    </row>
    <row r="42" spans="2:12" ht="12.75" customHeight="1">
      <c r="B42" s="9"/>
      <c r="C42" s="2"/>
      <c r="D42" s="188" t="s">
        <v>311</v>
      </c>
      <c r="E42" s="188"/>
      <c r="F42" s="192">
        <v>0</v>
      </c>
      <c r="G42" s="192" t="s">
        <v>61</v>
      </c>
      <c r="H42" s="192" t="s">
        <v>61</v>
      </c>
      <c r="I42" s="184"/>
      <c r="J42" s="184"/>
      <c r="K42" s="2"/>
      <c r="L42" s="6"/>
    </row>
    <row r="43" spans="2:12" ht="12.75" customHeight="1">
      <c r="B43" s="9"/>
      <c r="C43" s="2"/>
      <c r="D43" s="188" t="s">
        <v>312</v>
      </c>
      <c r="E43" s="188"/>
      <c r="F43" s="193" t="s">
        <v>61</v>
      </c>
      <c r="G43" s="193" t="s">
        <v>61</v>
      </c>
      <c r="H43" s="193" t="s">
        <v>61</v>
      </c>
      <c r="I43" s="184"/>
      <c r="J43" s="184"/>
      <c r="K43" s="2"/>
      <c r="L43" s="6"/>
    </row>
    <row r="44" spans="2:12" ht="12.75" customHeight="1">
      <c r="B44" s="9"/>
      <c r="C44" s="2"/>
      <c r="D44" s="188" t="s">
        <v>313</v>
      </c>
      <c r="E44" s="188"/>
      <c r="F44" s="194">
        <f>F42+F43</f>
        <v>0</v>
      </c>
      <c r="G44" s="194">
        <f>G42+G43</f>
        <v>0</v>
      </c>
      <c r="H44" s="194">
        <f>H42+H43</f>
        <v>0</v>
      </c>
      <c r="I44" s="184"/>
      <c r="J44" s="184"/>
      <c r="K44" s="2"/>
      <c r="L44" s="6"/>
    </row>
    <row r="45" spans="2:12" ht="6" customHeight="1">
      <c r="B45" s="9"/>
      <c r="C45" s="2"/>
      <c r="D45" s="188"/>
      <c r="E45" s="188"/>
      <c r="F45" s="194"/>
      <c r="G45" s="194"/>
      <c r="H45" s="194"/>
      <c r="I45" s="184"/>
      <c r="J45" s="184"/>
      <c r="K45" s="2"/>
      <c r="L45" s="6"/>
    </row>
    <row r="46" spans="2:12" ht="12.75" customHeight="1">
      <c r="B46" s="9"/>
      <c r="C46" s="2"/>
      <c r="D46" s="191" t="s">
        <v>314</v>
      </c>
      <c r="E46" s="188"/>
      <c r="F46" s="194"/>
      <c r="G46" s="194"/>
      <c r="H46" s="194"/>
      <c r="I46" s="184"/>
      <c r="J46" s="184"/>
      <c r="K46" s="2"/>
      <c r="L46" s="6"/>
    </row>
    <row r="47" spans="2:12" ht="12.75" customHeight="1">
      <c r="B47" s="9"/>
      <c r="C47" s="2"/>
      <c r="D47" s="188" t="s">
        <v>315</v>
      </c>
      <c r="E47" s="188"/>
      <c r="F47" s="192"/>
      <c r="G47" s="192"/>
      <c r="H47" s="192"/>
      <c r="I47" s="184"/>
      <c r="J47" s="184"/>
      <c r="K47" s="2"/>
      <c r="L47" s="6"/>
    </row>
    <row r="48" spans="2:12" ht="12.75" customHeight="1">
      <c r="B48" s="9"/>
      <c r="C48" s="2"/>
      <c r="D48" s="188" t="s">
        <v>300</v>
      </c>
      <c r="E48" s="188"/>
      <c r="F48" s="195"/>
      <c r="G48" s="195"/>
      <c r="H48" s="195"/>
      <c r="I48" s="184"/>
      <c r="J48" s="184"/>
      <c r="K48" s="2"/>
      <c r="L48" s="6"/>
    </row>
    <row r="49" spans="2:12" ht="12.75" customHeight="1">
      <c r="B49" s="9"/>
      <c r="C49" s="2"/>
      <c r="D49" s="188" t="s">
        <v>302</v>
      </c>
      <c r="E49" s="188"/>
      <c r="F49" s="195"/>
      <c r="G49" s="195"/>
      <c r="H49" s="195"/>
      <c r="I49" s="184"/>
      <c r="J49" s="184"/>
      <c r="K49" s="2"/>
      <c r="L49" s="6"/>
    </row>
    <row r="50" spans="2:12" ht="12.75" customHeight="1">
      <c r="B50" s="9"/>
      <c r="C50" s="2"/>
      <c r="D50" s="188" t="s">
        <v>355</v>
      </c>
      <c r="E50" s="188"/>
      <c r="F50" s="195"/>
      <c r="G50" s="195"/>
      <c r="H50" s="195"/>
      <c r="I50" s="184"/>
      <c r="J50" s="184"/>
      <c r="K50" s="2"/>
      <c r="L50" s="6"/>
    </row>
    <row r="51" spans="2:12" ht="12.75" customHeight="1">
      <c r="B51" s="9"/>
      <c r="C51" s="2"/>
      <c r="D51" s="188" t="s">
        <v>303</v>
      </c>
      <c r="E51" s="188"/>
      <c r="F51" s="193"/>
      <c r="G51" s="193"/>
      <c r="H51" s="193"/>
      <c r="I51" s="184"/>
      <c r="J51" s="184"/>
      <c r="K51" s="2"/>
      <c r="L51" s="6"/>
    </row>
    <row r="52" spans="2:12" ht="12.75" customHeight="1">
      <c r="B52" s="9"/>
      <c r="C52" s="2"/>
      <c r="D52" s="188" t="s">
        <v>316</v>
      </c>
      <c r="E52" s="188"/>
      <c r="F52" s="194">
        <f>SUM(F47:F51)</f>
        <v>0</v>
      </c>
      <c r="G52" s="194">
        <f>SUM(G47:G51)</f>
        <v>0</v>
      </c>
      <c r="H52" s="194">
        <f>SUM(H47:H51)</f>
        <v>0</v>
      </c>
      <c r="I52" s="184"/>
      <c r="J52" s="184"/>
      <c r="K52" s="2"/>
      <c r="L52" s="6"/>
    </row>
    <row r="53" spans="2:12" ht="6" customHeight="1">
      <c r="B53" s="9"/>
      <c r="C53" s="2"/>
      <c r="D53" s="188"/>
      <c r="E53" s="188"/>
      <c r="F53" s="194"/>
      <c r="G53" s="194"/>
      <c r="H53" s="194"/>
      <c r="I53" s="184"/>
      <c r="J53" s="184"/>
      <c r="K53" s="2"/>
      <c r="L53" s="6"/>
    </row>
    <row r="54" spans="2:12" ht="12.75" customHeight="1">
      <c r="B54" s="9"/>
      <c r="C54" s="2"/>
      <c r="D54" s="188" t="s">
        <v>317</v>
      </c>
      <c r="E54" s="188"/>
      <c r="F54" s="194">
        <f>F44-F52</f>
        <v>0</v>
      </c>
      <c r="G54" s="194">
        <f>G44-G52</f>
        <v>0</v>
      </c>
      <c r="H54" s="194">
        <f>H44-H52</f>
        <v>0</v>
      </c>
      <c r="I54" s="184"/>
      <c r="J54" s="184"/>
      <c r="K54" s="2"/>
      <c r="L54" s="6"/>
    </row>
    <row r="55" spans="2:12" ht="6" customHeight="1">
      <c r="B55" s="9"/>
      <c r="C55" s="2"/>
      <c r="D55"/>
      <c r="E55"/>
      <c r="F55" s="13"/>
      <c r="G55" s="13"/>
      <c r="H55" s="194"/>
      <c r="I55" s="5"/>
      <c r="J55" s="5"/>
      <c r="K55" s="2"/>
      <c r="L55" s="6"/>
    </row>
    <row r="56" spans="2:12" ht="12.75" customHeight="1">
      <c r="B56" s="9"/>
      <c r="C56" s="2"/>
      <c r="D56" t="s">
        <v>318</v>
      </c>
      <c r="E56"/>
      <c r="F56" s="13">
        <v>100</v>
      </c>
      <c r="G56" s="13">
        <f>F58</f>
        <v>100</v>
      </c>
      <c r="H56" s="13">
        <f>G58</f>
        <v>100</v>
      </c>
      <c r="I56" s="5"/>
      <c r="J56" s="5"/>
      <c r="K56" s="2"/>
      <c r="L56" s="6"/>
    </row>
    <row r="57" spans="2:12" ht="12.75" customHeight="1">
      <c r="B57" s="9"/>
      <c r="C57" s="2"/>
      <c r="D57" t="s">
        <v>319</v>
      </c>
      <c r="E57"/>
      <c r="F57" s="13">
        <f>F54</f>
        <v>0</v>
      </c>
      <c r="G57" s="13">
        <f>G54</f>
        <v>0</v>
      </c>
      <c r="H57" s="13">
        <f>H54</f>
        <v>0</v>
      </c>
      <c r="I57" s="5"/>
      <c r="J57" s="5"/>
      <c r="K57" s="2"/>
      <c r="L57" s="6"/>
    </row>
    <row r="58" spans="2:12" ht="12.75" customHeight="1">
      <c r="B58" s="9"/>
      <c r="C58" s="2"/>
      <c r="D58" t="s">
        <v>320</v>
      </c>
      <c r="E58"/>
      <c r="F58" s="13">
        <f>F56+F57</f>
        <v>100</v>
      </c>
      <c r="G58" s="13">
        <f>G56+G57</f>
        <v>100</v>
      </c>
      <c r="H58" s="13">
        <f>H56+H57</f>
        <v>100</v>
      </c>
      <c r="I58" s="5"/>
      <c r="J58" s="5"/>
      <c r="K58" s="2"/>
      <c r="L58" s="6"/>
    </row>
    <row r="59" spans="2:12" ht="12.75" customHeight="1">
      <c r="B59" s="9"/>
      <c r="C59" s="2"/>
      <c r="D59" t="s">
        <v>321</v>
      </c>
      <c r="E59"/>
      <c r="F59" s="13">
        <v>100</v>
      </c>
      <c r="G59" s="13">
        <v>100</v>
      </c>
      <c r="H59" s="13">
        <v>100</v>
      </c>
      <c r="I59" s="5"/>
      <c r="J59" s="5"/>
      <c r="K59" s="2"/>
      <c r="L59" s="6"/>
    </row>
    <row r="60" spans="2:12" ht="12.75" customHeight="1">
      <c r="B60" s="9"/>
      <c r="C60" s="2"/>
      <c r="D60" t="s">
        <v>322</v>
      </c>
      <c r="E60"/>
      <c r="F60" s="75" t="s">
        <v>61</v>
      </c>
      <c r="G60" s="75" t="s">
        <v>61</v>
      </c>
      <c r="H60" s="75" t="s">
        <v>61</v>
      </c>
      <c r="I60" s="5"/>
      <c r="J60" s="5"/>
      <c r="K60" s="2"/>
      <c r="L60" s="6"/>
    </row>
    <row r="61" spans="2:12" ht="13.5" thickBot="1">
      <c r="B61" s="9"/>
      <c r="C61" s="2"/>
      <c r="D61"/>
      <c r="E61"/>
      <c r="F61"/>
      <c r="G61"/>
      <c r="H61"/>
      <c r="I61"/>
      <c r="J61"/>
      <c r="K61" s="2"/>
      <c r="L61" s="6"/>
    </row>
    <row r="62" spans="3:11" ht="13.5" thickTop="1">
      <c r="C62" s="7"/>
      <c r="D62" s="7"/>
      <c r="E62" s="8"/>
      <c r="F62" s="8"/>
      <c r="G62" s="49"/>
      <c r="H62" s="49"/>
      <c r="I62" s="7"/>
      <c r="J62" s="7"/>
      <c r="K62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L49"/>
  <sheetViews>
    <sheetView showGridLines="0" showRowColHeaders="0" workbookViewId="0" topLeftCell="A1">
      <pane xSplit="1" ySplit="2" topLeftCell="B24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71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72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/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>
      <c r="B15" s="9"/>
      <c r="C15" s="2"/>
      <c r="D15" s="16" t="s">
        <v>73</v>
      </c>
      <c r="E15" s="16"/>
      <c r="F15" s="16"/>
      <c r="G15" s="2"/>
      <c r="H15"/>
      <c r="I15"/>
      <c r="J15"/>
      <c r="K15" s="2"/>
      <c r="L15" s="6"/>
    </row>
    <row r="16" spans="2:12" ht="12.75">
      <c r="B16" s="9"/>
      <c r="C16" s="2"/>
      <c r="D16" s="16" t="s">
        <v>74</v>
      </c>
      <c r="E16" s="16"/>
      <c r="F16" s="16"/>
      <c r="G16" s="2"/>
      <c r="H16"/>
      <c r="I16"/>
      <c r="J16"/>
      <c r="K16" s="2"/>
      <c r="L16" s="6"/>
    </row>
    <row r="17" spans="2:12" ht="12.75">
      <c r="B17" s="9"/>
      <c r="C17" s="2"/>
      <c r="D17" s="16" t="s">
        <v>75</v>
      </c>
      <c r="E17" s="16"/>
      <c r="F17" s="16"/>
      <c r="G17" s="2"/>
      <c r="H17"/>
      <c r="I17"/>
      <c r="J17"/>
      <c r="K17" s="2"/>
      <c r="L17" s="6"/>
    </row>
    <row r="18" spans="2:12" ht="6" customHeight="1">
      <c r="B18" s="9"/>
      <c r="C18" s="2"/>
      <c r="D18" s="16"/>
      <c r="E18" s="16"/>
      <c r="F18" s="16"/>
      <c r="G18" s="2"/>
      <c r="H18"/>
      <c r="I18"/>
      <c r="J18"/>
      <c r="K18" s="2"/>
      <c r="L18" s="6"/>
    </row>
    <row r="19" spans="2:12" ht="12.75">
      <c r="B19" s="9"/>
      <c r="C19" s="2"/>
      <c r="D19" s="16" t="s">
        <v>76</v>
      </c>
      <c r="E19" s="16"/>
      <c r="F19" s="16"/>
      <c r="G19" s="2"/>
      <c r="H19"/>
      <c r="I19"/>
      <c r="J19"/>
      <c r="K19" s="2"/>
      <c r="L19" s="6"/>
    </row>
    <row r="20" spans="2:12" ht="6" customHeight="1">
      <c r="B20" s="9"/>
      <c r="C20" s="2"/>
      <c r="D20" s="16"/>
      <c r="E20" s="16"/>
      <c r="F20" s="16"/>
      <c r="G20" s="2"/>
      <c r="H20"/>
      <c r="I20"/>
      <c r="J20"/>
      <c r="K20" s="2"/>
      <c r="L20" s="6"/>
    </row>
    <row r="21" spans="2:12" ht="12.75">
      <c r="B21" s="9"/>
      <c r="C21" s="2"/>
      <c r="D21" s="16" t="s">
        <v>77</v>
      </c>
      <c r="E21" s="16"/>
      <c r="F21" s="16"/>
      <c r="G21" s="2"/>
      <c r="H21"/>
      <c r="I21"/>
      <c r="J21"/>
      <c r="K21" s="2"/>
      <c r="L21" s="6"/>
    </row>
    <row r="22" spans="2:12" ht="13.5" thickBot="1">
      <c r="B22" s="9"/>
      <c r="C22" s="2"/>
      <c r="D22" s="2"/>
      <c r="E22" s="4"/>
      <c r="F22" s="4"/>
      <c r="G22" s="48"/>
      <c r="H22" s="48"/>
      <c r="I22" s="2"/>
      <c r="J22" s="2"/>
      <c r="K22" s="2"/>
      <c r="L22" s="6"/>
    </row>
    <row r="23" spans="3:11" ht="13.5" thickTop="1">
      <c r="C23" s="7"/>
      <c r="D23" s="7"/>
      <c r="E23" s="22"/>
      <c r="F23" s="22"/>
      <c r="G23" s="49"/>
      <c r="H23" s="49"/>
      <c r="I23" s="7"/>
      <c r="J23" s="7"/>
      <c r="K23" s="7"/>
    </row>
    <row r="24" spans="2:12" ht="22.5">
      <c r="B24" s="9"/>
      <c r="C24" s="2"/>
      <c r="D24" s="44" t="s">
        <v>8</v>
      </c>
      <c r="E24" s="3"/>
      <c r="F24" s="3"/>
      <c r="G24" s="3"/>
      <c r="H24" s="3"/>
      <c r="I24" s="3"/>
      <c r="J24" s="3"/>
      <c r="K24" s="2"/>
      <c r="L24" s="6"/>
    </row>
    <row r="25" spans="2:12" ht="9.75" customHeight="1">
      <c r="B25" s="9"/>
      <c r="C25" s="2"/>
      <c r="D25" s="5"/>
      <c r="E25" s="5"/>
      <c r="F25" s="5"/>
      <c r="G25" s="5"/>
      <c r="H25" s="5"/>
      <c r="I25" s="5"/>
      <c r="J25" s="5"/>
      <c r="K25" s="2"/>
      <c r="L25" s="6"/>
    </row>
    <row r="26" spans="2:12" ht="15.75">
      <c r="B26" s="9"/>
      <c r="C26" s="2"/>
      <c r="D26" s="47" t="str">
        <f>SUBSTITUTE(+D7,"Objective","")</f>
        <v>Problem 20-12 </v>
      </c>
      <c r="E26" s="46"/>
      <c r="F26" s="46"/>
      <c r="G26" s="46"/>
      <c r="H26" s="46"/>
      <c r="I26" s="46"/>
      <c r="J26" s="46"/>
      <c r="K26" s="2"/>
      <c r="L26" s="6"/>
    </row>
    <row r="27" spans="2:12" ht="9.75" customHeight="1">
      <c r="B27" s="9"/>
      <c r="C27" s="2"/>
      <c r="D27" s="45" t="s">
        <v>9</v>
      </c>
      <c r="E27" s="5"/>
      <c r="F27" s="5"/>
      <c r="G27" s="5"/>
      <c r="H27" s="5"/>
      <c r="I27" s="5"/>
      <c r="J27" s="5"/>
      <c r="K27" s="2"/>
      <c r="L27" s="6"/>
    </row>
    <row r="28" spans="2:12" ht="6" customHeight="1">
      <c r="B28" s="9"/>
      <c r="C28" s="2"/>
      <c r="D28" s="14"/>
      <c r="E28" s="5"/>
      <c r="F28" s="5"/>
      <c r="G28" s="5"/>
      <c r="H28" s="5"/>
      <c r="I28" s="5"/>
      <c r="J28" s="5"/>
      <c r="K28" s="2"/>
      <c r="L28" s="6"/>
    </row>
    <row r="29" spans="2:12" ht="12.75" customHeight="1">
      <c r="B29" s="9"/>
      <c r="C29" s="2"/>
      <c r="D29" s="101" t="s">
        <v>78</v>
      </c>
      <c r="E29" s="5"/>
      <c r="F29" s="5"/>
      <c r="G29" s="5"/>
      <c r="H29" s="5"/>
      <c r="I29" s="5"/>
      <c r="J29" s="5"/>
      <c r="K29" s="2"/>
      <c r="L29" s="6"/>
    </row>
    <row r="30" spans="2:12" ht="12.75" customHeight="1">
      <c r="B30" s="9"/>
      <c r="C30" s="2"/>
      <c r="D30" s="101" t="s">
        <v>79</v>
      </c>
      <c r="E30" s="5"/>
      <c r="F30" s="5"/>
      <c r="G30" s="5"/>
      <c r="H30" s="5"/>
      <c r="I30" s="5"/>
      <c r="J30" s="5"/>
      <c r="K30" s="2"/>
      <c r="L30" s="6"/>
    </row>
    <row r="31" spans="2:12" ht="6" customHeight="1">
      <c r="B31" s="9"/>
      <c r="C31" s="2"/>
      <c r="D31" s="14"/>
      <c r="E31" s="5"/>
      <c r="F31" s="5"/>
      <c r="G31" s="5"/>
      <c r="H31" s="5"/>
      <c r="I31" s="5"/>
      <c r="J31" s="5"/>
      <c r="K31" s="2"/>
      <c r="L31" s="6"/>
    </row>
    <row r="32" spans="2:12" ht="12.75" customHeight="1">
      <c r="B32" s="9"/>
      <c r="C32" s="2"/>
      <c r="D32" t="s">
        <v>80</v>
      </c>
      <c r="E32"/>
      <c r="F32" s="12">
        <v>30</v>
      </c>
      <c r="G32"/>
      <c r="H32" s="5"/>
      <c r="I32" s="5"/>
      <c r="J32" s="5"/>
      <c r="K32" s="2"/>
      <c r="L32" s="6"/>
    </row>
    <row r="33" spans="2:12" ht="12.75" customHeight="1">
      <c r="B33" s="9"/>
      <c r="C33" s="2"/>
      <c r="D33" t="s">
        <v>81</v>
      </c>
      <c r="E33"/>
      <c r="F33" s="108">
        <v>1.5</v>
      </c>
      <c r="G33" t="s">
        <v>82</v>
      </c>
      <c r="H33" s="5"/>
      <c r="I33" s="5"/>
      <c r="J33" s="5"/>
      <c r="K33" s="2"/>
      <c r="L33" s="6"/>
    </row>
    <row r="34" spans="2:12" ht="12.75" customHeight="1">
      <c r="B34" s="9"/>
      <c r="C34" s="2"/>
      <c r="D34" t="s">
        <v>83</v>
      </c>
      <c r="E34"/>
      <c r="F34" s="109">
        <v>1000</v>
      </c>
      <c r="G34"/>
      <c r="H34" s="5"/>
      <c r="I34" s="5"/>
      <c r="J34" s="5"/>
      <c r="K34" s="2"/>
      <c r="L34" s="6"/>
    </row>
    <row r="35" spans="2:12" ht="12.75" customHeight="1">
      <c r="B35" s="9"/>
      <c r="C35" s="2"/>
      <c r="D35"/>
      <c r="E35"/>
      <c r="F35" s="109"/>
      <c r="G35"/>
      <c r="H35" s="5"/>
      <c r="I35" s="5"/>
      <c r="J35" s="5"/>
      <c r="K35" s="2"/>
      <c r="L35" s="6"/>
    </row>
    <row r="36" spans="2:12" ht="12.75" customHeight="1">
      <c r="B36" s="9"/>
      <c r="C36" s="2"/>
      <c r="D36" s="16" t="s">
        <v>84</v>
      </c>
      <c r="E36"/>
      <c r="F36"/>
      <c r="G36"/>
      <c r="H36" s="5"/>
      <c r="I36" s="5"/>
      <c r="J36" s="5"/>
      <c r="K36" s="2"/>
      <c r="L36" s="6"/>
    </row>
    <row r="37" spans="2:12" ht="12.75" customHeight="1">
      <c r="B37" s="9"/>
      <c r="C37" s="2"/>
      <c r="D37"/>
      <c r="E37"/>
      <c r="F37" s="69" t="s">
        <v>85</v>
      </c>
      <c r="G37" s="56"/>
      <c r="H37" s="56"/>
      <c r="I37" s="56"/>
      <c r="J37"/>
      <c r="K37" s="2"/>
      <c r="L37" s="6"/>
    </row>
    <row r="38" spans="2:12" ht="19.5" customHeight="1">
      <c r="B38" s="9"/>
      <c r="C38" s="2"/>
      <c r="D38" s="50"/>
      <c r="E38" s="50"/>
      <c r="F38" s="110">
        <v>100</v>
      </c>
      <c r="G38" s="110">
        <v>200</v>
      </c>
      <c r="H38" s="110">
        <v>250</v>
      </c>
      <c r="I38" s="110">
        <v>500</v>
      </c>
      <c r="J38"/>
      <c r="K38" s="2"/>
      <c r="L38" s="6"/>
    </row>
    <row r="39" spans="2:12" ht="12.75">
      <c r="B39" s="9"/>
      <c r="C39" s="2"/>
      <c r="D39" t="s">
        <v>86</v>
      </c>
      <c r="E39"/>
      <c r="F39" s="68" t="s">
        <v>61</v>
      </c>
      <c r="G39" s="68" t="s">
        <v>61</v>
      </c>
      <c r="H39" s="68" t="s">
        <v>61</v>
      </c>
      <c r="I39" s="68" t="s">
        <v>61</v>
      </c>
      <c r="J39"/>
      <c r="K39" s="2"/>
      <c r="L39" s="6"/>
    </row>
    <row r="40" spans="2:12" ht="12.75">
      <c r="B40" s="9"/>
      <c r="C40" s="2"/>
      <c r="D40" t="s">
        <v>87</v>
      </c>
      <c r="E40"/>
      <c r="F40" s="73" t="s">
        <v>61</v>
      </c>
      <c r="G40" s="73" t="s">
        <v>61</v>
      </c>
      <c r="H40" s="73" t="s">
        <v>61</v>
      </c>
      <c r="I40" s="73" t="s">
        <v>61</v>
      </c>
      <c r="J40"/>
      <c r="K40" s="2"/>
      <c r="L40" s="6"/>
    </row>
    <row r="41" spans="2:12" ht="12.75">
      <c r="B41" s="9"/>
      <c r="C41" s="2"/>
      <c r="D41" t="s">
        <v>88</v>
      </c>
      <c r="E41"/>
      <c r="F41" s="76" t="s">
        <v>61</v>
      </c>
      <c r="G41" s="76" t="s">
        <v>61</v>
      </c>
      <c r="H41" s="76" t="s">
        <v>61</v>
      </c>
      <c r="I41" s="76" t="s">
        <v>61</v>
      </c>
      <c r="J41"/>
      <c r="K41" s="2"/>
      <c r="L41" s="6"/>
    </row>
    <row r="42" spans="2:12" ht="12.75">
      <c r="B42" s="9"/>
      <c r="C42" s="2"/>
      <c r="D42" t="s">
        <v>89</v>
      </c>
      <c r="E42"/>
      <c r="F42" s="73" t="s">
        <v>61</v>
      </c>
      <c r="G42" s="73" t="s">
        <v>61</v>
      </c>
      <c r="H42" s="73" t="s">
        <v>61</v>
      </c>
      <c r="I42" s="73" t="s">
        <v>61</v>
      </c>
      <c r="J42"/>
      <c r="K42" s="2"/>
      <c r="L42" s="6"/>
    </row>
    <row r="43" spans="2:12" ht="12.75">
      <c r="B43" s="9"/>
      <c r="C43" s="2"/>
      <c r="D43" s="50" t="s">
        <v>90</v>
      </c>
      <c r="E43" s="50"/>
      <c r="F43" s="111" t="s">
        <v>61</v>
      </c>
      <c r="G43" s="111" t="s">
        <v>61</v>
      </c>
      <c r="H43" s="111" t="s">
        <v>61</v>
      </c>
      <c r="I43" s="111" t="s">
        <v>61</v>
      </c>
      <c r="J43"/>
      <c r="K43" s="2"/>
      <c r="L43" s="6"/>
    </row>
    <row r="44" spans="2:12" ht="12.75">
      <c r="B44" s="9"/>
      <c r="C44" s="2"/>
      <c r="D44"/>
      <c r="E44"/>
      <c r="F44"/>
      <c r="G44"/>
      <c r="H44"/>
      <c r="I44"/>
      <c r="J44"/>
      <c r="K44" s="2"/>
      <c r="L44" s="6"/>
    </row>
    <row r="45" spans="2:12" ht="12.75">
      <c r="B45" s="9"/>
      <c r="C45" s="2"/>
      <c r="D45" s="16" t="s">
        <v>77</v>
      </c>
      <c r="E45"/>
      <c r="F45"/>
      <c r="G45"/>
      <c r="H45"/>
      <c r="I45"/>
      <c r="J45"/>
      <c r="K45" s="2"/>
      <c r="L45" s="6"/>
    </row>
    <row r="46" spans="2:12" ht="6" customHeight="1">
      <c r="B46" s="9"/>
      <c r="C46" s="2"/>
      <c r="D46" s="16"/>
      <c r="E46"/>
      <c r="F46"/>
      <c r="G46"/>
      <c r="H46"/>
      <c r="I46"/>
      <c r="J46"/>
      <c r="K46" s="2"/>
      <c r="L46" s="6"/>
    </row>
    <row r="47" spans="2:12" ht="12.75">
      <c r="B47" s="9"/>
      <c r="C47" s="2"/>
      <c r="D47" s="16" t="s">
        <v>91</v>
      </c>
      <c r="E47"/>
      <c r="F47" s="76" t="s">
        <v>61</v>
      </c>
      <c r="G47"/>
      <c r="H47"/>
      <c r="I47"/>
      <c r="J47"/>
      <c r="K47" s="2"/>
      <c r="L47" s="6"/>
    </row>
    <row r="48" spans="2:12" ht="13.5" thickBot="1">
      <c r="B48" s="9"/>
      <c r="C48" s="2"/>
      <c r="D48"/>
      <c r="E48"/>
      <c r="F48"/>
      <c r="G48"/>
      <c r="H48"/>
      <c r="I48"/>
      <c r="J48"/>
      <c r="K48" s="2"/>
      <c r="L48" s="6"/>
    </row>
    <row r="49" spans="3:11" ht="13.5" thickTop="1">
      <c r="C49" s="7"/>
      <c r="D49" s="7"/>
      <c r="E49" s="8"/>
      <c r="F49" s="8"/>
      <c r="G49" s="49"/>
      <c r="H49" s="49"/>
      <c r="I49" s="7"/>
      <c r="J49" s="7"/>
      <c r="K49" s="7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L47"/>
  <sheetViews>
    <sheetView showGridLines="0" showRowColHeader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0" sqref="F40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92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93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 t="s">
        <v>362</v>
      </c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 t="s">
        <v>363</v>
      </c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/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 customHeight="1">
      <c r="B15" s="9"/>
      <c r="C15" s="2"/>
      <c r="D15" t="s">
        <v>94</v>
      </c>
      <c r="E15"/>
      <c r="F15"/>
      <c r="G15"/>
      <c r="H15"/>
      <c r="I15"/>
      <c r="J15" s="2"/>
      <c r="K15" s="2"/>
      <c r="L15" s="6"/>
    </row>
    <row r="16" spans="2:12" ht="12.75" customHeight="1">
      <c r="B16" s="9"/>
      <c r="C16" s="2"/>
      <c r="D16" t="s">
        <v>95</v>
      </c>
      <c r="E16"/>
      <c r="F16"/>
      <c r="G16"/>
      <c r="H16"/>
      <c r="I16"/>
      <c r="J16" s="2"/>
      <c r="K16" s="2"/>
      <c r="L16" s="6"/>
    </row>
    <row r="17" spans="2:12" ht="6" customHeight="1">
      <c r="B17" s="9"/>
      <c r="C17" s="2"/>
      <c r="D17"/>
      <c r="E17"/>
      <c r="F17"/>
      <c r="G17" s="12"/>
      <c r="H17"/>
      <c r="I17"/>
      <c r="J17" s="2"/>
      <c r="K17" s="2"/>
      <c r="L17" s="6"/>
    </row>
    <row r="18" spans="2:12" ht="12.75" customHeight="1">
      <c r="B18" s="9"/>
      <c r="C18" s="2"/>
      <c r="D18" t="s">
        <v>96</v>
      </c>
      <c r="E18"/>
      <c r="F18"/>
      <c r="G18" s="13"/>
      <c r="H18"/>
      <c r="I18"/>
      <c r="J18" s="2"/>
      <c r="K18" s="2"/>
      <c r="L18" s="6"/>
    </row>
    <row r="19" spans="2:12" ht="12.75" customHeight="1">
      <c r="B19" s="9"/>
      <c r="C19" s="2"/>
      <c r="D19" t="s">
        <v>97</v>
      </c>
      <c r="E19"/>
      <c r="F19"/>
      <c r="G19" s="13"/>
      <c r="H19"/>
      <c r="I19"/>
      <c r="J19" s="2"/>
      <c r="K19" s="2"/>
      <c r="L19" s="6"/>
    </row>
    <row r="20" spans="2:12" ht="6" customHeight="1">
      <c r="B20" s="9"/>
      <c r="C20" s="2"/>
      <c r="D20"/>
      <c r="E20"/>
      <c r="F20"/>
      <c r="G20" s="13"/>
      <c r="H20"/>
      <c r="I20"/>
      <c r="J20" s="2"/>
      <c r="K20" s="2"/>
      <c r="L20" s="6"/>
    </row>
    <row r="21" spans="2:12" ht="12.75" customHeight="1">
      <c r="B21" s="9"/>
      <c r="C21" s="2"/>
      <c r="D21" t="s">
        <v>98</v>
      </c>
      <c r="E21"/>
      <c r="F21"/>
      <c r="G21" s="13"/>
      <c r="H21"/>
      <c r="I21"/>
      <c r="J21" s="2"/>
      <c r="K21" s="2"/>
      <c r="L21" s="6"/>
    </row>
    <row r="22" spans="2:12" ht="6" customHeight="1">
      <c r="B22" s="9"/>
      <c r="C22" s="2"/>
      <c r="D22"/>
      <c r="E22"/>
      <c r="F22"/>
      <c r="G22" s="13"/>
      <c r="H22"/>
      <c r="I22"/>
      <c r="J22" s="2"/>
      <c r="K22" s="2"/>
      <c r="L22" s="6"/>
    </row>
    <row r="23" spans="2:12" ht="12.75" customHeight="1">
      <c r="B23" s="9"/>
      <c r="C23" s="2"/>
      <c r="D23" t="s">
        <v>99</v>
      </c>
      <c r="E23"/>
      <c r="F23"/>
      <c r="G23" s="13"/>
      <c r="H23"/>
      <c r="I23"/>
      <c r="J23" s="2"/>
      <c r="K23" s="2"/>
      <c r="L23" s="6"/>
    </row>
    <row r="24" spans="2:12" ht="13.5" thickBot="1">
      <c r="B24" s="9"/>
      <c r="C24" s="2"/>
      <c r="D24" s="2"/>
      <c r="E24" s="4"/>
      <c r="F24" s="4"/>
      <c r="G24" s="48"/>
      <c r="H24" s="48"/>
      <c r="I24" s="2"/>
      <c r="J24" s="2"/>
      <c r="K24" s="2"/>
      <c r="L24" s="6"/>
    </row>
    <row r="25" spans="3:11" ht="13.5" thickTop="1">
      <c r="C25" s="7"/>
      <c r="D25" s="7"/>
      <c r="E25" s="22"/>
      <c r="F25" s="22"/>
      <c r="G25" s="49"/>
      <c r="H25" s="49"/>
      <c r="I25" s="7"/>
      <c r="J25" s="7"/>
      <c r="K25" s="7"/>
    </row>
    <row r="26" spans="2:12" ht="22.5">
      <c r="B26" s="9"/>
      <c r="C26" s="2"/>
      <c r="D26" s="44" t="s">
        <v>8</v>
      </c>
      <c r="E26" s="3"/>
      <c r="F26" s="3"/>
      <c r="G26" s="3"/>
      <c r="H26" s="3"/>
      <c r="I26" s="3"/>
      <c r="J26" s="3"/>
      <c r="K26" s="2"/>
      <c r="L26" s="6"/>
    </row>
    <row r="27" spans="2:12" ht="9.75" customHeight="1">
      <c r="B27" s="9"/>
      <c r="C27" s="2"/>
      <c r="D27" s="5"/>
      <c r="E27" s="5"/>
      <c r="F27" s="5"/>
      <c r="G27" s="5"/>
      <c r="H27" s="5"/>
      <c r="I27" s="5"/>
      <c r="J27" s="5"/>
      <c r="K27" s="2"/>
      <c r="L27" s="6"/>
    </row>
    <row r="28" spans="2:12" ht="15.75">
      <c r="B28" s="9"/>
      <c r="C28" s="2"/>
      <c r="D28" s="47" t="str">
        <f>SUBSTITUTE(+D7,"Objective","")</f>
        <v>Problem 21-7 </v>
      </c>
      <c r="E28" s="46"/>
      <c r="F28" s="46"/>
      <c r="G28" s="46"/>
      <c r="H28" s="46"/>
      <c r="I28" s="46"/>
      <c r="J28" s="46"/>
      <c r="K28" s="2"/>
      <c r="L28" s="6"/>
    </row>
    <row r="29" spans="2:12" ht="9.75" customHeight="1">
      <c r="B29" s="9"/>
      <c r="C29" s="2"/>
      <c r="D29" s="45" t="s">
        <v>9</v>
      </c>
      <c r="E29" s="5"/>
      <c r="F29" s="5"/>
      <c r="G29" s="5"/>
      <c r="H29" s="5"/>
      <c r="I29" s="5"/>
      <c r="J29" s="5"/>
      <c r="K29" s="2"/>
      <c r="L29" s="6"/>
    </row>
    <row r="30" spans="2:12" ht="6" customHeight="1">
      <c r="B30" s="9"/>
      <c r="C30" s="2"/>
      <c r="D30" s="14"/>
      <c r="E30" s="5"/>
      <c r="F30" s="5"/>
      <c r="G30" s="5"/>
      <c r="H30" s="5"/>
      <c r="I30" s="5"/>
      <c r="J30" s="5"/>
      <c r="K30" s="2"/>
      <c r="L30" s="6"/>
    </row>
    <row r="31" spans="2:12" ht="12.75" customHeight="1">
      <c r="B31" s="9"/>
      <c r="C31" s="2"/>
      <c r="D31" t="s">
        <v>100</v>
      </c>
      <c r="E31"/>
      <c r="F31"/>
      <c r="G31"/>
      <c r="H31" s="5"/>
      <c r="I31" s="5"/>
      <c r="J31" s="5"/>
      <c r="K31" s="2"/>
      <c r="L31" s="6"/>
    </row>
    <row r="32" spans="2:12" ht="6" customHeight="1">
      <c r="B32" s="9"/>
      <c r="C32" s="2"/>
      <c r="D32"/>
      <c r="E32"/>
      <c r="F32"/>
      <c r="G32"/>
      <c r="H32" s="5"/>
      <c r="I32" s="5"/>
      <c r="J32" s="5"/>
      <c r="K32" s="2"/>
      <c r="L32" s="6"/>
    </row>
    <row r="33" spans="2:12" ht="12.75" customHeight="1">
      <c r="B33" s="9"/>
      <c r="C33" s="2"/>
      <c r="D33" t="s">
        <v>357</v>
      </c>
      <c r="E33"/>
      <c r="F33"/>
      <c r="G33"/>
      <c r="H33" s="5"/>
      <c r="I33" s="5"/>
      <c r="J33" s="5"/>
      <c r="K33" s="2"/>
      <c r="L33" s="6"/>
    </row>
    <row r="34" spans="2:12" ht="12.75" customHeight="1">
      <c r="B34" s="9"/>
      <c r="C34" s="2"/>
      <c r="D34" t="s">
        <v>358</v>
      </c>
      <c r="E34"/>
      <c r="F34"/>
      <c r="G34"/>
      <c r="H34" s="5"/>
      <c r="I34" s="5"/>
      <c r="J34" s="5"/>
      <c r="K34" s="2"/>
      <c r="L34" s="6"/>
    </row>
    <row r="35" spans="2:12" ht="6" customHeight="1">
      <c r="B35" s="9"/>
      <c r="C35" s="2"/>
      <c r="D35"/>
      <c r="E35"/>
      <c r="F35"/>
      <c r="G35"/>
      <c r="H35" s="5"/>
      <c r="I35" s="5"/>
      <c r="J35" s="5"/>
      <c r="K35" s="2"/>
      <c r="L35" s="6"/>
    </row>
    <row r="36" spans="2:12" ht="12.75" customHeight="1">
      <c r="B36" s="9"/>
      <c r="C36" s="2"/>
      <c r="D36" t="s">
        <v>101</v>
      </c>
      <c r="E36"/>
      <c r="F36" s="112">
        <v>20</v>
      </c>
      <c r="G36"/>
      <c r="H36" s="5"/>
      <c r="I36" s="5"/>
      <c r="J36" s="5"/>
      <c r="K36" s="2"/>
      <c r="L36" s="6"/>
    </row>
    <row r="37" spans="2:12" ht="6" customHeight="1">
      <c r="B37" s="9"/>
      <c r="C37" s="2"/>
      <c r="D37"/>
      <c r="E37"/>
      <c r="F37"/>
      <c r="G37"/>
      <c r="H37" s="5"/>
      <c r="I37" s="5"/>
      <c r="J37" s="5"/>
      <c r="K37" s="2"/>
      <c r="L37" s="6"/>
    </row>
    <row r="38" spans="2:12" ht="12.75" customHeight="1">
      <c r="B38" s="9"/>
      <c r="C38" s="2"/>
      <c r="D38" t="s">
        <v>98</v>
      </c>
      <c r="E38"/>
      <c r="F38"/>
      <c r="G38"/>
      <c r="H38" s="5"/>
      <c r="I38" s="5"/>
      <c r="J38" s="5"/>
      <c r="K38" s="2"/>
      <c r="L38" s="6"/>
    </row>
    <row r="39" spans="2:12" ht="6" customHeight="1">
      <c r="B39" s="9"/>
      <c r="C39" s="2"/>
      <c r="D39"/>
      <c r="E39"/>
      <c r="F39"/>
      <c r="G39"/>
      <c r="H39" s="5"/>
      <c r="I39" s="5"/>
      <c r="J39" s="5"/>
      <c r="K39" s="2"/>
      <c r="L39" s="6"/>
    </row>
    <row r="40" spans="2:12" ht="12.75" customHeight="1">
      <c r="B40" s="9"/>
      <c r="C40" s="2"/>
      <c r="D40" t="s">
        <v>102</v>
      </c>
      <c r="E40"/>
      <c r="F40" s="113" t="s">
        <v>359</v>
      </c>
      <c r="G40"/>
      <c r="H40" s="5"/>
      <c r="I40" s="5"/>
      <c r="J40" s="5"/>
      <c r="K40" s="2"/>
      <c r="L40" s="6"/>
    </row>
    <row r="41" spans="2:12" ht="6" customHeight="1">
      <c r="B41" s="9"/>
      <c r="C41" s="2"/>
      <c r="D41"/>
      <c r="E41"/>
      <c r="F41"/>
      <c r="G41"/>
      <c r="H41" s="5"/>
      <c r="I41" s="5"/>
      <c r="J41" s="5"/>
      <c r="K41" s="2"/>
      <c r="L41" s="6"/>
    </row>
    <row r="42" spans="2:12" ht="12.75" customHeight="1">
      <c r="B42" s="9"/>
      <c r="C42" s="2"/>
      <c r="D42" t="s">
        <v>99</v>
      </c>
      <c r="E42"/>
      <c r="F42"/>
      <c r="G42"/>
      <c r="H42" s="5"/>
      <c r="I42" s="5"/>
      <c r="J42" s="5"/>
      <c r="K42" s="2"/>
      <c r="L42" s="6"/>
    </row>
    <row r="43" spans="2:12" ht="6" customHeight="1">
      <c r="B43" s="9"/>
      <c r="C43" s="2"/>
      <c r="D43"/>
      <c r="E43"/>
      <c r="F43"/>
      <c r="G43"/>
      <c r="H43"/>
      <c r="I43"/>
      <c r="J43"/>
      <c r="K43" s="2"/>
      <c r="L43" s="6"/>
    </row>
    <row r="44" spans="2:12" ht="12.75">
      <c r="B44" s="9"/>
      <c r="C44" s="2"/>
      <c r="D44" s="76" t="s">
        <v>360</v>
      </c>
      <c r="E44" s="76"/>
      <c r="F44" s="76"/>
      <c r="G44" s="76"/>
      <c r="H44" s="76"/>
      <c r="I44" s="76"/>
      <c r="J44" s="76"/>
      <c r="K44" s="2"/>
      <c r="L44" s="6"/>
    </row>
    <row r="45" spans="2:12" ht="12.75">
      <c r="B45" s="9"/>
      <c r="C45" s="2"/>
      <c r="D45" s="76" t="s">
        <v>361</v>
      </c>
      <c r="E45" s="76"/>
      <c r="F45" s="76"/>
      <c r="G45" s="76"/>
      <c r="H45" s="76"/>
      <c r="I45" s="76"/>
      <c r="J45" s="76"/>
      <c r="K45" s="2"/>
      <c r="L45" s="6"/>
    </row>
    <row r="46" spans="2:12" ht="13.5" thickBot="1">
      <c r="B46" s="9"/>
      <c r="C46" s="2"/>
      <c r="D46"/>
      <c r="E46"/>
      <c r="F46"/>
      <c r="G46"/>
      <c r="H46"/>
      <c r="I46"/>
      <c r="J46"/>
      <c r="K46" s="2"/>
      <c r="L46" s="6"/>
    </row>
    <row r="47" spans="3:11" ht="13.5" thickTop="1">
      <c r="C47" s="7"/>
      <c r="D47" s="7"/>
      <c r="E47" s="8"/>
      <c r="F47" s="8"/>
      <c r="G47" s="49"/>
      <c r="H47" s="49"/>
      <c r="I47" s="7"/>
      <c r="J47" s="7"/>
      <c r="K47" s="7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L68"/>
  <sheetViews>
    <sheetView showGridLines="0" showRowColHeaders="0" workbookViewId="0" topLeftCell="A1">
      <pane xSplit="1" ySplit="2" topLeftCell="B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3" sqref="G63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103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104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/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 customHeight="1">
      <c r="B15" s="9"/>
      <c r="C15" s="2"/>
      <c r="D15" t="s">
        <v>105</v>
      </c>
      <c r="E15"/>
      <c r="F15"/>
      <c r="G15"/>
      <c r="H15"/>
      <c r="I15"/>
      <c r="J15" s="2"/>
      <c r="K15" s="2"/>
      <c r="L15" s="6"/>
    </row>
    <row r="16" spans="2:12" ht="12.75" customHeight="1">
      <c r="B16" s="9"/>
      <c r="C16" s="2"/>
      <c r="D16" t="s">
        <v>106</v>
      </c>
      <c r="E16"/>
      <c r="F16"/>
      <c r="G16"/>
      <c r="H16"/>
      <c r="I16"/>
      <c r="J16" s="2"/>
      <c r="K16" s="2"/>
      <c r="L16" s="6"/>
    </row>
    <row r="17" spans="2:12" ht="12.75" customHeight="1">
      <c r="B17" s="9"/>
      <c r="C17" s="2"/>
      <c r="D17" t="s">
        <v>107</v>
      </c>
      <c r="E17"/>
      <c r="F17"/>
      <c r="G17"/>
      <c r="H17"/>
      <c r="I17"/>
      <c r="J17" s="2"/>
      <c r="K17" s="2"/>
      <c r="L17" s="6"/>
    </row>
    <row r="18" spans="2:12" ht="6" customHeight="1">
      <c r="B18" s="9"/>
      <c r="C18" s="2"/>
      <c r="D18"/>
      <c r="E18"/>
      <c r="F18"/>
      <c r="G18"/>
      <c r="H18"/>
      <c r="I18"/>
      <c r="J18" s="2"/>
      <c r="K18" s="2"/>
      <c r="L18" s="6"/>
    </row>
    <row r="19" spans="2:12" ht="12.75" customHeight="1">
      <c r="B19" s="9"/>
      <c r="C19" s="2"/>
      <c r="D19" t="s">
        <v>108</v>
      </c>
      <c r="E19"/>
      <c r="F19"/>
      <c r="G19"/>
      <c r="H19"/>
      <c r="I19"/>
      <c r="J19" s="2"/>
      <c r="K19" s="2"/>
      <c r="L19" s="6"/>
    </row>
    <row r="20" spans="2:12" ht="6" customHeight="1">
      <c r="B20" s="9"/>
      <c r="C20" s="2"/>
      <c r="D20"/>
      <c r="E20"/>
      <c r="F20"/>
      <c r="G20"/>
      <c r="H20"/>
      <c r="I20"/>
      <c r="J20" s="2"/>
      <c r="K20" s="2"/>
      <c r="L20" s="6"/>
    </row>
    <row r="21" spans="2:12" ht="12.75" customHeight="1">
      <c r="B21" s="9"/>
      <c r="C21" s="2"/>
      <c r="D21" t="s">
        <v>109</v>
      </c>
      <c r="E21"/>
      <c r="F21"/>
      <c r="G21"/>
      <c r="H21"/>
      <c r="I21"/>
      <c r="J21" s="2"/>
      <c r="K21" s="2"/>
      <c r="L21" s="6"/>
    </row>
    <row r="22" spans="2:12" ht="12.75" customHeight="1">
      <c r="B22" s="9"/>
      <c r="C22" s="2"/>
      <c r="D22" t="s">
        <v>110</v>
      </c>
      <c r="E22"/>
      <c r="F22"/>
      <c r="G22"/>
      <c r="H22"/>
      <c r="I22"/>
      <c r="J22" s="2"/>
      <c r="K22" s="2"/>
      <c r="L22" s="6"/>
    </row>
    <row r="23" spans="2:12" ht="6" customHeight="1">
      <c r="B23" s="9"/>
      <c r="C23" s="2"/>
      <c r="D23"/>
      <c r="E23"/>
      <c r="F23"/>
      <c r="G23"/>
      <c r="H23"/>
      <c r="I23"/>
      <c r="J23" s="2"/>
      <c r="K23" s="2"/>
      <c r="L23" s="6"/>
    </row>
    <row r="24" spans="2:12" ht="12.75" customHeight="1">
      <c r="B24" s="9"/>
      <c r="C24" s="2"/>
      <c r="D24" t="s">
        <v>111</v>
      </c>
      <c r="E24"/>
      <c r="F24"/>
      <c r="G24"/>
      <c r="H24"/>
      <c r="I24"/>
      <c r="J24" s="2"/>
      <c r="K24" s="2"/>
      <c r="L24" s="6"/>
    </row>
    <row r="25" spans="2:12" ht="12.75" customHeight="1">
      <c r="B25" s="9"/>
      <c r="C25" s="2"/>
      <c r="D25" t="s">
        <v>112</v>
      </c>
      <c r="E25"/>
      <c r="F25"/>
      <c r="G25" s="12"/>
      <c r="H25"/>
      <c r="I25"/>
      <c r="J25" s="2"/>
      <c r="K25" s="2"/>
      <c r="L25" s="6"/>
    </row>
    <row r="26" spans="2:12" ht="13.5" thickBot="1">
      <c r="B26" s="9"/>
      <c r="C26" s="2"/>
      <c r="D26" s="2"/>
      <c r="E26" s="4"/>
      <c r="F26" s="4"/>
      <c r="G26" s="48"/>
      <c r="H26" s="48"/>
      <c r="I26" s="2"/>
      <c r="J26" s="2"/>
      <c r="K26" s="2"/>
      <c r="L26" s="6"/>
    </row>
    <row r="27" spans="3:11" ht="13.5" thickTop="1">
      <c r="C27" s="7"/>
      <c r="D27" s="7"/>
      <c r="E27" s="22"/>
      <c r="F27" s="22"/>
      <c r="G27" s="49"/>
      <c r="H27" s="49"/>
      <c r="I27" s="7"/>
      <c r="J27" s="7"/>
      <c r="K27" s="7"/>
    </row>
    <row r="28" spans="2:12" ht="22.5">
      <c r="B28" s="9"/>
      <c r="C28" s="2"/>
      <c r="D28" s="44" t="s">
        <v>8</v>
      </c>
      <c r="E28" s="3"/>
      <c r="F28" s="3"/>
      <c r="G28" s="3"/>
      <c r="H28" s="3"/>
      <c r="I28" s="3"/>
      <c r="J28" s="3"/>
      <c r="K28" s="2"/>
      <c r="L28" s="6"/>
    </row>
    <row r="29" spans="2:12" ht="9.75" customHeight="1">
      <c r="B29" s="9"/>
      <c r="C29" s="2"/>
      <c r="D29" s="5"/>
      <c r="E29" s="5"/>
      <c r="F29" s="5"/>
      <c r="G29" s="5"/>
      <c r="H29" s="5"/>
      <c r="I29" s="5"/>
      <c r="J29" s="5"/>
      <c r="K29" s="2"/>
      <c r="L29" s="6"/>
    </row>
    <row r="30" spans="2:12" ht="15.75">
      <c r="B30" s="9"/>
      <c r="C30" s="2"/>
      <c r="D30" s="47" t="str">
        <f>SUBSTITUTE(+D7,"Objective","")</f>
        <v>Problem 21-16 </v>
      </c>
      <c r="E30" s="46"/>
      <c r="F30" s="46"/>
      <c r="G30" s="46"/>
      <c r="H30" s="46"/>
      <c r="I30" s="46"/>
      <c r="J30" s="46"/>
      <c r="K30" s="2"/>
      <c r="L30" s="6"/>
    </row>
    <row r="31" spans="2:12" ht="9.75" customHeight="1">
      <c r="B31" s="9"/>
      <c r="C31" s="2"/>
      <c r="D31" s="45" t="s">
        <v>9</v>
      </c>
      <c r="E31" s="5"/>
      <c r="F31" s="5"/>
      <c r="G31" s="5"/>
      <c r="H31" s="5"/>
      <c r="I31" s="5"/>
      <c r="J31" s="5"/>
      <c r="K31" s="2"/>
      <c r="L31" s="6"/>
    </row>
    <row r="32" spans="2:12" ht="6" customHeight="1">
      <c r="B32" s="9"/>
      <c r="C32" s="2"/>
      <c r="D32" s="14"/>
      <c r="E32" s="5"/>
      <c r="F32" s="5"/>
      <c r="G32" s="5"/>
      <c r="H32" s="5"/>
      <c r="I32" s="5"/>
      <c r="J32" s="5"/>
      <c r="K32" s="2"/>
      <c r="L32" s="6"/>
    </row>
    <row r="33" spans="2:12" ht="12.75" customHeight="1">
      <c r="B33" s="9"/>
      <c r="C33" s="2"/>
      <c r="D33" s="71" t="s">
        <v>113</v>
      </c>
      <c r="E33" s="5"/>
      <c r="F33" s="5"/>
      <c r="G33" s="5"/>
      <c r="H33" s="5"/>
      <c r="I33" s="5"/>
      <c r="J33" s="5"/>
      <c r="K33" s="2"/>
      <c r="L33" s="6"/>
    </row>
    <row r="34" spans="2:12" ht="6" customHeight="1">
      <c r="B34" s="9"/>
      <c r="C34" s="2"/>
      <c r="D34" s="14"/>
      <c r="E34" s="5"/>
      <c r="F34" s="5"/>
      <c r="G34" s="5"/>
      <c r="H34" s="5"/>
      <c r="I34" s="5"/>
      <c r="J34" s="5"/>
      <c r="K34" s="2"/>
      <c r="L34" s="6"/>
    </row>
    <row r="35" spans="2:12" ht="12.75" customHeight="1">
      <c r="B35" s="9"/>
      <c r="C35" s="2"/>
      <c r="D35" s="70" t="s">
        <v>41</v>
      </c>
      <c r="E35" s="5"/>
      <c r="F35" s="5"/>
      <c r="G35" s="5"/>
      <c r="H35" s="5"/>
      <c r="I35" s="5"/>
      <c r="J35" s="5"/>
      <c r="K35" s="2"/>
      <c r="L35" s="6"/>
    </row>
    <row r="36" spans="2:12" ht="12.75" customHeight="1">
      <c r="B36" s="9"/>
      <c r="C36" s="2"/>
      <c r="D36" t="s">
        <v>114</v>
      </c>
      <c r="E36" s="12">
        <v>101</v>
      </c>
      <c r="F36" s="5"/>
      <c r="G36" s="5"/>
      <c r="H36" s="5"/>
      <c r="I36" s="5"/>
      <c r="J36" s="5"/>
      <c r="K36" s="2"/>
      <c r="L36" s="6"/>
    </row>
    <row r="37" spans="2:12" ht="12.75" customHeight="1">
      <c r="B37" s="9"/>
      <c r="C37" s="2"/>
      <c r="D37" t="s">
        <v>115</v>
      </c>
      <c r="E37" s="12">
        <v>80</v>
      </c>
      <c r="F37" s="5"/>
      <c r="G37" s="5"/>
      <c r="H37" s="5"/>
      <c r="I37" s="5"/>
      <c r="J37" s="5"/>
      <c r="K37" s="2"/>
      <c r="L37" s="6"/>
    </row>
    <row r="38" spans="2:12" ht="12.75" customHeight="1">
      <c r="B38" s="9"/>
      <c r="C38" s="2"/>
      <c r="D38" t="s">
        <v>116</v>
      </c>
      <c r="E38" s="12">
        <f>200*(101-80)</f>
        <v>4200</v>
      </c>
      <c r="F38" t="s">
        <v>117</v>
      </c>
      <c r="G38"/>
      <c r="H38" s="5"/>
      <c r="I38" s="5"/>
      <c r="J38" s="5"/>
      <c r="K38" s="2"/>
      <c r="L38" s="6"/>
    </row>
    <row r="39" spans="2:12" ht="12.75" customHeight="1">
      <c r="B39" s="9"/>
      <c r="C39" s="2"/>
      <c r="D39" t="s">
        <v>118</v>
      </c>
      <c r="E39" s="66">
        <v>0.01</v>
      </c>
      <c r="F39" t="s">
        <v>119</v>
      </c>
      <c r="G39"/>
      <c r="H39" s="5"/>
      <c r="I39" s="5"/>
      <c r="J39" s="5"/>
      <c r="K39" s="2"/>
      <c r="L39" s="6"/>
    </row>
    <row r="40" spans="2:12" ht="12.75" customHeight="1">
      <c r="B40" s="9"/>
      <c r="C40" s="2"/>
      <c r="D40" t="s">
        <v>120</v>
      </c>
      <c r="E40" s="114">
        <v>200</v>
      </c>
      <c r="F40" t="s">
        <v>119</v>
      </c>
      <c r="G40"/>
      <c r="H40" s="5"/>
      <c r="I40" s="5"/>
      <c r="J40" s="5"/>
      <c r="K40" s="2"/>
      <c r="L40" s="6"/>
    </row>
    <row r="41" spans="2:12" ht="12.75" customHeight="1">
      <c r="B41" s="9"/>
      <c r="C41" s="2"/>
      <c r="D41" t="s">
        <v>121</v>
      </c>
      <c r="E41" s="114">
        <v>220</v>
      </c>
      <c r="F41" t="s">
        <v>119</v>
      </c>
      <c r="G41"/>
      <c r="H41" s="5"/>
      <c r="I41" s="5"/>
      <c r="J41" s="5"/>
      <c r="K41" s="2"/>
      <c r="L41" s="6"/>
    </row>
    <row r="42" spans="2:12" ht="12.75" customHeight="1">
      <c r="B42" s="9"/>
      <c r="C42" s="2"/>
      <c r="D42"/>
      <c r="E42" s="114"/>
      <c r="F42"/>
      <c r="G42"/>
      <c r="H42" s="5"/>
      <c r="I42" s="5"/>
      <c r="J42" s="5"/>
      <c r="K42" s="2"/>
      <c r="L42" s="6"/>
    </row>
    <row r="43" spans="2:12" ht="12.75" customHeight="1">
      <c r="B43" s="9"/>
      <c r="C43" s="2"/>
      <c r="D43" t="s">
        <v>108</v>
      </c>
      <c r="E43"/>
      <c r="F43"/>
      <c r="G43"/>
      <c r="H43"/>
      <c r="I43"/>
      <c r="J43"/>
      <c r="K43" s="2"/>
      <c r="L43" s="6"/>
    </row>
    <row r="44" spans="2:12" ht="6" customHeight="1">
      <c r="B44" s="9"/>
      <c r="C44" s="2"/>
      <c r="D44"/>
      <c r="E44"/>
      <c r="F44"/>
      <c r="G44"/>
      <c r="H44"/>
      <c r="I44"/>
      <c r="J44"/>
      <c r="K44" s="2"/>
      <c r="L44" s="6"/>
    </row>
    <row r="45" spans="2:12" ht="12.75">
      <c r="B45" s="9"/>
      <c r="C45" s="2"/>
      <c r="D45" t="s">
        <v>122</v>
      </c>
      <c r="E45"/>
      <c r="F45" s="73" t="s">
        <v>61</v>
      </c>
      <c r="G45"/>
      <c r="H45"/>
      <c r="I45"/>
      <c r="J45"/>
      <c r="K45" s="2"/>
      <c r="L45" s="6"/>
    </row>
    <row r="46" spans="2:12" ht="12.75">
      <c r="B46" s="9"/>
      <c r="C46" s="2"/>
      <c r="D46" t="s">
        <v>123</v>
      </c>
      <c r="E46"/>
      <c r="F46" s="115" t="s">
        <v>61</v>
      </c>
      <c r="G46"/>
      <c r="H46"/>
      <c r="I46"/>
      <c r="J46"/>
      <c r="K46" s="2"/>
      <c r="L46" s="6"/>
    </row>
    <row r="47" spans="2:12" ht="12.75">
      <c r="B47" s="9"/>
      <c r="C47" s="2"/>
      <c r="D47"/>
      <c r="E47"/>
      <c r="F47"/>
      <c r="G47"/>
      <c r="H47"/>
      <c r="I47"/>
      <c r="J47"/>
      <c r="K47" s="2"/>
      <c r="L47" s="6"/>
    </row>
    <row r="48" spans="2:12" ht="12.75">
      <c r="B48" s="9"/>
      <c r="C48" s="2"/>
      <c r="D48" t="s">
        <v>124</v>
      </c>
      <c r="E48" s="76"/>
      <c r="F48" s="76"/>
      <c r="G48" s="76"/>
      <c r="H48" s="76"/>
      <c r="I48" s="76"/>
      <c r="J48" s="76"/>
      <c r="K48" s="2"/>
      <c r="L48" s="6"/>
    </row>
    <row r="49" spans="2:12" ht="12.75">
      <c r="B49" s="9"/>
      <c r="C49" s="2"/>
      <c r="D49"/>
      <c r="E49"/>
      <c r="F49"/>
      <c r="G49"/>
      <c r="H49"/>
      <c r="I49"/>
      <c r="J49"/>
      <c r="K49" s="2"/>
      <c r="L49" s="6"/>
    </row>
    <row r="50" spans="2:12" ht="12.75">
      <c r="B50" s="9"/>
      <c r="C50" s="2"/>
      <c r="D50" t="s">
        <v>109</v>
      </c>
      <c r="E50"/>
      <c r="F50"/>
      <c r="G50"/>
      <c r="H50"/>
      <c r="I50"/>
      <c r="J50"/>
      <c r="K50" s="2"/>
      <c r="L50" s="6"/>
    </row>
    <row r="51" spans="2:12" ht="12.75">
      <c r="B51" s="9"/>
      <c r="C51" s="2"/>
      <c r="D51" t="s">
        <v>110</v>
      </c>
      <c r="E51"/>
      <c r="F51"/>
      <c r="G51"/>
      <c r="H51"/>
      <c r="I51"/>
      <c r="J51"/>
      <c r="K51" s="2"/>
      <c r="L51" s="6"/>
    </row>
    <row r="52" spans="2:12" ht="12.75">
      <c r="B52" s="9"/>
      <c r="C52" s="2"/>
      <c r="D52"/>
      <c r="E52"/>
      <c r="F52"/>
      <c r="G52"/>
      <c r="H52"/>
      <c r="I52"/>
      <c r="J52"/>
      <c r="K52" s="2"/>
      <c r="L52" s="6"/>
    </row>
    <row r="53" spans="2:12" ht="12.75">
      <c r="B53" s="9"/>
      <c r="C53" s="2"/>
      <c r="D53" t="s">
        <v>125</v>
      </c>
      <c r="E53"/>
      <c r="F53" s="66">
        <v>0.05</v>
      </c>
      <c r="G53"/>
      <c r="H53"/>
      <c r="I53"/>
      <c r="J53"/>
      <c r="K53" s="2"/>
      <c r="L53" s="6"/>
    </row>
    <row r="54" spans="2:12" ht="12.75">
      <c r="B54" s="9"/>
      <c r="C54" s="2"/>
      <c r="D54" t="s">
        <v>123</v>
      </c>
      <c r="E54"/>
      <c r="F54" s="115" t="s">
        <v>61</v>
      </c>
      <c r="G54"/>
      <c r="H54"/>
      <c r="I54"/>
      <c r="J54"/>
      <c r="K54" s="2"/>
      <c r="L54" s="6"/>
    </row>
    <row r="55" spans="2:12" ht="12.75">
      <c r="B55" s="9"/>
      <c r="C55" s="2"/>
      <c r="D55"/>
      <c r="E55"/>
      <c r="F55"/>
      <c r="G55"/>
      <c r="H55"/>
      <c r="I55"/>
      <c r="J55"/>
      <c r="K55" s="2"/>
      <c r="L55" s="6"/>
    </row>
    <row r="56" spans="2:12" ht="12.75">
      <c r="B56" s="9"/>
      <c r="C56" s="2"/>
      <c r="D56" t="s">
        <v>124</v>
      </c>
      <c r="E56" s="76"/>
      <c r="F56" s="76"/>
      <c r="G56" s="76"/>
      <c r="H56" s="76"/>
      <c r="I56" s="76"/>
      <c r="J56" s="76"/>
      <c r="K56" s="2"/>
      <c r="L56" s="6"/>
    </row>
    <row r="57" spans="2:12" ht="12.75">
      <c r="B57" s="9"/>
      <c r="C57" s="2"/>
      <c r="D57"/>
      <c r="E57"/>
      <c r="F57"/>
      <c r="G57"/>
      <c r="H57"/>
      <c r="I57"/>
      <c r="J57"/>
      <c r="K57" s="2"/>
      <c r="L57" s="6"/>
    </row>
    <row r="58" spans="2:12" ht="12.75">
      <c r="B58" s="9"/>
      <c r="C58" s="2"/>
      <c r="D58" t="s">
        <v>111</v>
      </c>
      <c r="E58"/>
      <c r="F58"/>
      <c r="G58"/>
      <c r="H58"/>
      <c r="I58"/>
      <c r="J58"/>
      <c r="K58" s="2"/>
      <c r="L58" s="6"/>
    </row>
    <row r="59" spans="2:12" ht="12.75">
      <c r="B59" s="9"/>
      <c r="C59" s="2"/>
      <c r="D59" t="s">
        <v>112</v>
      </c>
      <c r="E59"/>
      <c r="F59"/>
      <c r="G59"/>
      <c r="H59"/>
      <c r="I59"/>
      <c r="J59"/>
      <c r="K59" s="2"/>
      <c r="L59" s="6"/>
    </row>
    <row r="60" spans="2:12" ht="12.75">
      <c r="B60" s="9"/>
      <c r="C60" s="2"/>
      <c r="D60"/>
      <c r="E60"/>
      <c r="F60"/>
      <c r="G60"/>
      <c r="H60"/>
      <c r="I60"/>
      <c r="J60"/>
      <c r="K60" s="2"/>
      <c r="L60" s="6"/>
    </row>
    <row r="61" spans="2:12" ht="12.75">
      <c r="B61" s="9"/>
      <c r="C61" s="2"/>
      <c r="D61" t="s">
        <v>126</v>
      </c>
      <c r="E61"/>
      <c r="F61" s="66">
        <v>0.05</v>
      </c>
      <c r="G61"/>
      <c r="H61"/>
      <c r="I61"/>
      <c r="J61"/>
      <c r="K61" s="2"/>
      <c r="L61" s="6"/>
    </row>
    <row r="62" spans="2:12" ht="12.75">
      <c r="B62" s="9"/>
      <c r="C62" s="2"/>
      <c r="D62" t="s">
        <v>289</v>
      </c>
      <c r="E62"/>
      <c r="F62"/>
      <c r="G62" s="205" t="s">
        <v>61</v>
      </c>
      <c r="H62"/>
      <c r="I62"/>
      <c r="J62"/>
      <c r="K62" s="2"/>
      <c r="L62" s="6"/>
    </row>
    <row r="63" spans="2:12" ht="12.75">
      <c r="B63" s="9"/>
      <c r="C63" s="2"/>
      <c r="D63" t="s">
        <v>290</v>
      </c>
      <c r="E63"/>
      <c r="F63"/>
      <c r="G63" s="205">
        <v>6</v>
      </c>
      <c r="H63"/>
      <c r="I63"/>
      <c r="J63"/>
      <c r="K63" s="2"/>
      <c r="L63" s="6"/>
    </row>
    <row r="64" spans="2:12" ht="12.75">
      <c r="B64" s="9"/>
      <c r="C64" s="2"/>
      <c r="D64" t="s">
        <v>291</v>
      </c>
      <c r="E64"/>
      <c r="F64"/>
      <c r="G64" s="115" t="s">
        <v>61</v>
      </c>
      <c r="H64"/>
      <c r="I64"/>
      <c r="J64"/>
      <c r="K64" s="2"/>
      <c r="L64" s="6"/>
    </row>
    <row r="65" spans="2:12" ht="12.75">
      <c r="B65" s="9"/>
      <c r="C65" s="2"/>
      <c r="D65"/>
      <c r="E65"/>
      <c r="F65"/>
      <c r="G65"/>
      <c r="H65"/>
      <c r="I65"/>
      <c r="J65"/>
      <c r="K65" s="2"/>
      <c r="L65" s="6"/>
    </row>
    <row r="66" spans="2:12" ht="12.75">
      <c r="B66" s="9"/>
      <c r="C66" s="2"/>
      <c r="D66" t="s">
        <v>124</v>
      </c>
      <c r="E66" s="76"/>
      <c r="F66" s="76"/>
      <c r="G66" s="76"/>
      <c r="H66" s="76"/>
      <c r="I66" s="76"/>
      <c r="J66" s="76"/>
      <c r="K66" s="2"/>
      <c r="L66" s="6"/>
    </row>
    <row r="67" spans="2:12" ht="13.5" thickBot="1">
      <c r="B67" s="9"/>
      <c r="C67" s="2"/>
      <c r="D67"/>
      <c r="E67"/>
      <c r="F67"/>
      <c r="G67"/>
      <c r="H67"/>
      <c r="I67"/>
      <c r="J67"/>
      <c r="K67" s="2"/>
      <c r="L67" s="6"/>
    </row>
    <row r="68" spans="3:11" ht="13.5" thickTop="1">
      <c r="C68" s="7"/>
      <c r="D68" s="7"/>
      <c r="E68" s="8"/>
      <c r="F68" s="8"/>
      <c r="G68" s="49"/>
      <c r="H68" s="49"/>
      <c r="I68" s="7"/>
      <c r="J68" s="7"/>
      <c r="K68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L37"/>
  <sheetViews>
    <sheetView showGridLines="0" showRowColHeaders="0" workbookViewId="0" topLeftCell="A1">
      <pane xSplit="1" ySplit="2" topLeftCell="B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127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128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/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>
      <c r="B15" s="9"/>
      <c r="C15" s="2"/>
      <c r="D15" s="116" t="s">
        <v>129</v>
      </c>
      <c r="E15"/>
      <c r="F15"/>
      <c r="G15"/>
      <c r="H15"/>
      <c r="I15"/>
      <c r="J15" s="2"/>
      <c r="K15" s="2"/>
      <c r="L15" s="6"/>
    </row>
    <row r="16" spans="2:12" ht="6" customHeight="1">
      <c r="B16" s="9"/>
      <c r="C16" s="2"/>
      <c r="D16" s="117"/>
      <c r="E16"/>
      <c r="F16"/>
      <c r="G16"/>
      <c r="H16"/>
      <c r="I16"/>
      <c r="J16" s="2"/>
      <c r="K16" s="2"/>
      <c r="L16" s="6"/>
    </row>
    <row r="17" spans="2:12" ht="12.75" customHeight="1">
      <c r="B17" s="9"/>
      <c r="C17" s="2"/>
      <c r="D17"/>
      <c r="E17"/>
      <c r="F17" s="118" t="s">
        <v>130</v>
      </c>
      <c r="G17"/>
      <c r="H17"/>
      <c r="I17"/>
      <c r="J17" s="2"/>
      <c r="K17" s="2"/>
      <c r="L17" s="6"/>
    </row>
    <row r="18" spans="2:12" ht="12.75" customHeight="1" thickBot="1">
      <c r="B18" s="9"/>
      <c r="C18" s="2"/>
      <c r="D18" s="119" t="s">
        <v>131</v>
      </c>
      <c r="E18" s="120" t="s">
        <v>132</v>
      </c>
      <c r="F18" s="121" t="s">
        <v>132</v>
      </c>
      <c r="G18"/>
      <c r="H18"/>
      <c r="I18"/>
      <c r="J18" s="2"/>
      <c r="K18" s="2"/>
      <c r="L18" s="6"/>
    </row>
    <row r="19" spans="2:12" ht="12.75" customHeight="1">
      <c r="B19" s="9"/>
      <c r="C19" s="2"/>
      <c r="D19" s="122">
        <v>300</v>
      </c>
      <c r="E19" s="118">
        <v>30</v>
      </c>
      <c r="F19" s="118" t="s">
        <v>133</v>
      </c>
      <c r="G19"/>
      <c r="H19"/>
      <c r="I19"/>
      <c r="J19" s="2"/>
      <c r="K19" s="2"/>
      <c r="L19" s="6"/>
    </row>
    <row r="20" spans="2:12" ht="12.75" customHeight="1">
      <c r="B20" s="9"/>
      <c r="C20" s="2"/>
      <c r="D20" s="122">
        <v>300</v>
      </c>
      <c r="E20" s="118" t="s">
        <v>133</v>
      </c>
      <c r="F20" s="123">
        <v>0.08</v>
      </c>
      <c r="G20"/>
      <c r="H20"/>
      <c r="I20"/>
      <c r="J20" s="2"/>
      <c r="K20" s="2"/>
      <c r="L20" s="6"/>
    </row>
    <row r="21" spans="2:12" ht="12.75" customHeight="1">
      <c r="B21" s="9"/>
      <c r="C21" s="2"/>
      <c r="D21" s="124" t="s">
        <v>133</v>
      </c>
      <c r="E21" s="118">
        <v>10</v>
      </c>
      <c r="F21" s="123">
        <v>0.1</v>
      </c>
      <c r="G21"/>
      <c r="H21"/>
      <c r="I21"/>
      <c r="J21" s="2"/>
      <c r="K21" s="2"/>
      <c r="L21" s="6"/>
    </row>
    <row r="22" spans="2:12" ht="13.5" thickBot="1">
      <c r="B22" s="9"/>
      <c r="C22" s="2"/>
      <c r="D22" s="2"/>
      <c r="E22" s="4"/>
      <c r="F22" s="4"/>
      <c r="G22" s="48"/>
      <c r="H22" s="48"/>
      <c r="I22" s="2"/>
      <c r="J22" s="2"/>
      <c r="K22" s="2"/>
      <c r="L22" s="6"/>
    </row>
    <row r="23" spans="3:11" ht="13.5" thickTop="1">
      <c r="C23" s="7"/>
      <c r="D23" s="7"/>
      <c r="E23" s="22"/>
      <c r="F23" s="22"/>
      <c r="G23" s="49"/>
      <c r="H23" s="49"/>
      <c r="I23" s="7"/>
      <c r="J23" s="7"/>
      <c r="K23" s="7"/>
    </row>
    <row r="24" spans="2:12" ht="22.5">
      <c r="B24" s="9"/>
      <c r="C24" s="2"/>
      <c r="D24" s="44" t="s">
        <v>8</v>
      </c>
      <c r="E24" s="3"/>
      <c r="F24" s="3"/>
      <c r="G24" s="3"/>
      <c r="H24" s="3"/>
      <c r="I24" s="3"/>
      <c r="J24" s="3"/>
      <c r="K24" s="2"/>
      <c r="L24" s="6"/>
    </row>
    <row r="25" spans="2:12" ht="9.75" customHeight="1">
      <c r="B25" s="9"/>
      <c r="C25" s="2"/>
      <c r="D25" s="5"/>
      <c r="E25" s="5"/>
      <c r="F25" s="5"/>
      <c r="G25" s="5"/>
      <c r="H25" s="5"/>
      <c r="I25" s="5"/>
      <c r="J25" s="5"/>
      <c r="K25" s="2"/>
      <c r="L25" s="6"/>
    </row>
    <row r="26" spans="2:12" ht="15.75">
      <c r="B26" s="9"/>
      <c r="C26" s="2"/>
      <c r="D26" s="47" t="str">
        <f>SUBSTITUTE(+D7,"Objective","")</f>
        <v>Problem 4-14 </v>
      </c>
      <c r="E26" s="46"/>
      <c r="F26" s="46"/>
      <c r="G26" s="46"/>
      <c r="H26" s="46"/>
      <c r="I26" s="46"/>
      <c r="J26" s="46"/>
      <c r="K26" s="2"/>
      <c r="L26" s="6"/>
    </row>
    <row r="27" spans="2:12" ht="9.75" customHeight="1">
      <c r="B27" s="9"/>
      <c r="C27" s="2"/>
      <c r="D27" s="45" t="s">
        <v>9</v>
      </c>
      <c r="E27" s="5"/>
      <c r="F27" s="5"/>
      <c r="G27" s="5"/>
      <c r="H27" s="5"/>
      <c r="I27" s="5"/>
      <c r="J27" s="5"/>
      <c r="K27" s="2"/>
      <c r="L27" s="6"/>
    </row>
    <row r="28" spans="2:12" ht="6" customHeight="1">
      <c r="B28" s="9"/>
      <c r="C28" s="2"/>
      <c r="D28" s="14"/>
      <c r="E28" s="5"/>
      <c r="F28" s="5"/>
      <c r="G28" s="5"/>
      <c r="H28" s="5"/>
      <c r="I28" s="5"/>
      <c r="J28" s="5"/>
      <c r="K28" s="2"/>
      <c r="L28" s="6"/>
    </row>
    <row r="29" spans="2:12" ht="12.75" customHeight="1">
      <c r="B29" s="9"/>
      <c r="C29" s="2"/>
      <c r="D29" s="71" t="s">
        <v>134</v>
      </c>
      <c r="E29" s="5"/>
      <c r="F29" s="5"/>
      <c r="G29" s="5"/>
      <c r="H29" s="5"/>
      <c r="I29" s="5"/>
      <c r="J29" s="5"/>
      <c r="K29" s="2"/>
      <c r="L29" s="6"/>
    </row>
    <row r="30" spans="2:12" ht="12.75" customHeight="1">
      <c r="B30" s="9"/>
      <c r="C30" s="2"/>
      <c r="D30"/>
      <c r="E30"/>
      <c r="F30"/>
      <c r="G30"/>
      <c r="H30" s="5"/>
      <c r="I30" s="5"/>
      <c r="J30" s="5"/>
      <c r="K30" s="2"/>
      <c r="L30" s="6"/>
    </row>
    <row r="31" spans="2:12" ht="22.5">
      <c r="B31" s="9"/>
      <c r="C31" s="2"/>
      <c r="D31"/>
      <c r="E31"/>
      <c r="F31" s="118" t="s">
        <v>130</v>
      </c>
      <c r="G31"/>
      <c r="H31" s="5"/>
      <c r="I31" s="5"/>
      <c r="J31" s="5"/>
      <c r="K31" s="2"/>
      <c r="L31" s="6"/>
    </row>
    <row r="32" spans="2:12" ht="13.5" thickBot="1">
      <c r="B32" s="9"/>
      <c r="C32" s="2"/>
      <c r="D32" s="119" t="s">
        <v>131</v>
      </c>
      <c r="E32" s="120" t="s">
        <v>132</v>
      </c>
      <c r="F32" s="121" t="s">
        <v>132</v>
      </c>
      <c r="G32"/>
      <c r="H32"/>
      <c r="I32"/>
      <c r="J32"/>
      <c r="K32" s="2"/>
      <c r="L32" s="6"/>
    </row>
    <row r="33" spans="2:12" ht="12.75">
      <c r="B33" s="9"/>
      <c r="C33" s="2"/>
      <c r="D33" s="122">
        <v>300</v>
      </c>
      <c r="E33" s="118">
        <v>30</v>
      </c>
      <c r="F33" s="125" t="s">
        <v>61</v>
      </c>
      <c r="G33"/>
      <c r="H33"/>
      <c r="I33"/>
      <c r="J33"/>
      <c r="K33" s="2"/>
      <c r="L33" s="6"/>
    </row>
    <row r="34" spans="2:12" ht="12.75">
      <c r="B34" s="9"/>
      <c r="C34" s="2"/>
      <c r="D34" s="122">
        <v>300</v>
      </c>
      <c r="E34" s="126" t="s">
        <v>61</v>
      </c>
      <c r="F34" s="123">
        <v>0.08</v>
      </c>
      <c r="G34"/>
      <c r="H34"/>
      <c r="I34"/>
      <c r="J34"/>
      <c r="K34" s="2"/>
      <c r="L34" s="6"/>
    </row>
    <row r="35" spans="2:12" ht="12.75">
      <c r="B35" s="9"/>
      <c r="C35" s="2"/>
      <c r="D35" s="127" t="s">
        <v>61</v>
      </c>
      <c r="E35" s="118">
        <v>10</v>
      </c>
      <c r="F35" s="123">
        <v>0.1</v>
      </c>
      <c r="G35"/>
      <c r="H35"/>
      <c r="I35"/>
      <c r="J35"/>
      <c r="K35" s="2"/>
      <c r="L35" s="6"/>
    </row>
    <row r="36" spans="2:12" ht="13.5" thickBot="1">
      <c r="B36" s="9"/>
      <c r="C36" s="2"/>
      <c r="D36"/>
      <c r="E36"/>
      <c r="F36"/>
      <c r="G36"/>
      <c r="H36"/>
      <c r="I36"/>
      <c r="J36"/>
      <c r="K36" s="2"/>
      <c r="L36" s="6"/>
    </row>
    <row r="37" spans="3:11" ht="13.5" thickTop="1">
      <c r="C37" s="7"/>
      <c r="D37" s="7"/>
      <c r="E37" s="8"/>
      <c r="F37" s="8"/>
      <c r="G37" s="49"/>
      <c r="H37" s="49"/>
      <c r="I37" s="7"/>
      <c r="J37" s="7"/>
      <c r="K37" s="7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L59"/>
  <sheetViews>
    <sheetView showGridLines="0" showRowColHeaders="0" workbookViewId="0" topLeftCell="A1">
      <pane xSplit="1" ySplit="2" topLeftCell="B39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158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159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/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 customHeight="1">
      <c r="B15" s="9"/>
      <c r="C15" s="2"/>
      <c r="D15" t="s">
        <v>160</v>
      </c>
      <c r="E15"/>
      <c r="F15"/>
      <c r="G15"/>
      <c r="H15"/>
      <c r="I15"/>
      <c r="J15" s="2"/>
      <c r="K15" s="2"/>
      <c r="L15" s="6"/>
    </row>
    <row r="16" spans="2:12" ht="6" customHeight="1">
      <c r="B16" s="9"/>
      <c r="C16" s="2"/>
      <c r="D16"/>
      <c r="E16"/>
      <c r="F16"/>
      <c r="G16"/>
      <c r="H16"/>
      <c r="I16"/>
      <c r="J16" s="2"/>
      <c r="K16" s="2"/>
      <c r="L16" s="6"/>
    </row>
    <row r="17" spans="2:12" ht="12.75" customHeight="1">
      <c r="B17" s="9"/>
      <c r="C17" s="2"/>
      <c r="D17" s="110" t="s">
        <v>161</v>
      </c>
      <c r="E17" s="129" t="s">
        <v>173</v>
      </c>
      <c r="F17" s="129" t="s">
        <v>174</v>
      </c>
      <c r="G17" s="129" t="s">
        <v>175</v>
      </c>
      <c r="H17" s="129" t="s">
        <v>176</v>
      </c>
      <c r="I17"/>
      <c r="J17" s="2"/>
      <c r="K17" s="2"/>
      <c r="L17" s="6"/>
    </row>
    <row r="18" spans="2:12" ht="12.75" customHeight="1">
      <c r="B18" s="9"/>
      <c r="C18" s="2"/>
      <c r="D18" t="s">
        <v>162</v>
      </c>
      <c r="E18" s="12">
        <v>-20000</v>
      </c>
      <c r="F18" s="12">
        <v>8000</v>
      </c>
      <c r="G18" s="12">
        <v>8000</v>
      </c>
      <c r="H18" s="12">
        <v>8000</v>
      </c>
      <c r="I18"/>
      <c r="J18" s="2"/>
      <c r="K18" s="2"/>
      <c r="L18" s="6"/>
    </row>
    <row r="19" spans="2:12" ht="12.75" customHeight="1">
      <c r="B19" s="9"/>
      <c r="C19" s="2"/>
      <c r="D19" s="50" t="s">
        <v>163</v>
      </c>
      <c r="E19" s="58">
        <v>-20000</v>
      </c>
      <c r="F19" s="50">
        <v>0</v>
      </c>
      <c r="G19" s="50">
        <v>0</v>
      </c>
      <c r="H19" s="58">
        <v>25000</v>
      </c>
      <c r="I19"/>
      <c r="J19" s="2"/>
      <c r="K19" s="2"/>
      <c r="L19" s="6"/>
    </row>
    <row r="20" spans="2:12" ht="6" customHeight="1">
      <c r="B20" s="9"/>
      <c r="C20" s="2"/>
      <c r="D20"/>
      <c r="E20"/>
      <c r="F20"/>
      <c r="G20"/>
      <c r="H20"/>
      <c r="I20"/>
      <c r="J20" s="2"/>
      <c r="K20" s="2"/>
      <c r="L20" s="6"/>
    </row>
    <row r="21" spans="2:12" ht="12.75" customHeight="1">
      <c r="B21" s="9"/>
      <c r="C21" s="2"/>
      <c r="D21" t="s">
        <v>164</v>
      </c>
      <c r="E21"/>
      <c r="F21"/>
      <c r="G21"/>
      <c r="H21"/>
      <c r="I21"/>
      <c r="J21" s="2"/>
      <c r="K21" s="2"/>
      <c r="L21" s="6"/>
    </row>
    <row r="22" spans="2:12" ht="6" customHeight="1">
      <c r="B22" s="9"/>
      <c r="C22" s="2"/>
      <c r="D22"/>
      <c r="E22"/>
      <c r="F22"/>
      <c r="G22"/>
      <c r="H22"/>
      <c r="I22"/>
      <c r="J22" s="2"/>
      <c r="K22" s="2"/>
      <c r="L22" s="6"/>
    </row>
    <row r="23" spans="2:12" ht="12.75" customHeight="1">
      <c r="B23" s="9"/>
      <c r="C23" s="2"/>
      <c r="D23" t="s">
        <v>165</v>
      </c>
      <c r="E23"/>
      <c r="F23"/>
      <c r="G23"/>
      <c r="H23"/>
      <c r="I23"/>
      <c r="J23" s="2"/>
      <c r="K23" s="2"/>
      <c r="L23" s="6"/>
    </row>
    <row r="24" spans="2:12" ht="13.5" thickBot="1">
      <c r="B24" s="9"/>
      <c r="C24" s="2"/>
      <c r="D24" s="2"/>
      <c r="E24" s="4"/>
      <c r="F24" s="4"/>
      <c r="G24" s="48"/>
      <c r="H24" s="48"/>
      <c r="I24" s="2"/>
      <c r="J24" s="2"/>
      <c r="K24" s="2"/>
      <c r="L24" s="6"/>
    </row>
    <row r="25" spans="3:11" ht="13.5" thickTop="1">
      <c r="C25" s="7"/>
      <c r="D25" s="7"/>
      <c r="E25" s="22"/>
      <c r="F25" s="22"/>
      <c r="G25" s="49"/>
      <c r="H25" s="49"/>
      <c r="I25" s="7"/>
      <c r="J25" s="7"/>
      <c r="K25" s="7"/>
    </row>
    <row r="26" spans="2:12" ht="22.5">
      <c r="B26" s="9"/>
      <c r="C26" s="2"/>
      <c r="D26" s="44" t="s">
        <v>8</v>
      </c>
      <c r="E26" s="3"/>
      <c r="F26" s="3"/>
      <c r="G26" s="3"/>
      <c r="H26" s="3"/>
      <c r="I26" s="3"/>
      <c r="J26" s="3"/>
      <c r="K26" s="2"/>
      <c r="L26" s="6"/>
    </row>
    <row r="27" spans="2:12" ht="9.75" customHeight="1">
      <c r="B27" s="9"/>
      <c r="C27" s="2"/>
      <c r="D27" s="5"/>
      <c r="E27" s="5"/>
      <c r="F27" s="5"/>
      <c r="G27" s="5"/>
      <c r="H27" s="5"/>
      <c r="I27" s="5"/>
      <c r="J27" s="5"/>
      <c r="K27" s="2"/>
      <c r="L27" s="6"/>
    </row>
    <row r="28" spans="2:12" ht="15.75">
      <c r="B28" s="9"/>
      <c r="C28" s="2"/>
      <c r="D28" s="47" t="str">
        <f>SUBSTITUTE(+D7,"Objective","")</f>
        <v>Problem 6-20 </v>
      </c>
      <c r="E28" s="46"/>
      <c r="F28" s="46"/>
      <c r="G28" s="46"/>
      <c r="H28" s="46"/>
      <c r="I28" s="46"/>
      <c r="J28" s="46"/>
      <c r="K28" s="2"/>
      <c r="L28" s="6"/>
    </row>
    <row r="29" spans="2:12" ht="9.75" customHeight="1">
      <c r="B29" s="9"/>
      <c r="C29" s="2"/>
      <c r="D29" s="45" t="s">
        <v>9</v>
      </c>
      <c r="E29" s="5"/>
      <c r="F29" s="5"/>
      <c r="G29" s="5"/>
      <c r="H29" s="5"/>
      <c r="I29" s="5"/>
      <c r="J29" s="5"/>
      <c r="K29" s="2"/>
      <c r="L29" s="6"/>
    </row>
    <row r="30" spans="2:12" ht="6" customHeight="1">
      <c r="B30" s="9"/>
      <c r="C30" s="2"/>
      <c r="D30" s="14"/>
      <c r="E30" s="5"/>
      <c r="F30" s="5"/>
      <c r="G30" s="5"/>
      <c r="H30" s="5"/>
      <c r="I30" s="5"/>
      <c r="J30" s="5"/>
      <c r="K30" s="2"/>
      <c r="L30" s="6"/>
    </row>
    <row r="31" spans="2:12" ht="12.75" customHeight="1">
      <c r="B31" s="9"/>
      <c r="C31" s="2"/>
      <c r="D31" s="101" t="s">
        <v>166</v>
      </c>
      <c r="E31" s="5"/>
      <c r="F31" s="5"/>
      <c r="G31" s="5"/>
      <c r="H31" s="5"/>
      <c r="I31" s="5"/>
      <c r="J31" s="5"/>
      <c r="K31" s="2"/>
      <c r="L31" s="6"/>
    </row>
    <row r="32" spans="2:12" ht="12.75" customHeight="1">
      <c r="B32" s="9"/>
      <c r="C32" s="2"/>
      <c r="D32" s="101" t="s">
        <v>167</v>
      </c>
      <c r="E32" s="5"/>
      <c r="F32" s="5"/>
      <c r="G32" s="5"/>
      <c r="H32" s="5"/>
      <c r="I32" s="5"/>
      <c r="J32" s="5"/>
      <c r="K32" s="2"/>
      <c r="L32" s="6"/>
    </row>
    <row r="33" spans="2:12" ht="6" customHeight="1">
      <c r="B33" s="9"/>
      <c r="C33" s="2"/>
      <c r="D33" s="14"/>
      <c r="E33" s="5"/>
      <c r="F33" s="5"/>
      <c r="G33" s="5"/>
      <c r="H33" s="5"/>
      <c r="I33" s="5"/>
      <c r="J33" s="5"/>
      <c r="K33" s="2"/>
      <c r="L33" s="6"/>
    </row>
    <row r="34" spans="2:12" ht="12.75" customHeight="1">
      <c r="B34" s="9"/>
      <c r="C34" s="2"/>
      <c r="D34" t="s">
        <v>164</v>
      </c>
      <c r="E34"/>
      <c r="F34"/>
      <c r="G34"/>
      <c r="H34" s="5"/>
      <c r="I34" s="5"/>
      <c r="J34" s="5"/>
      <c r="K34" s="2"/>
      <c r="L34" s="6"/>
    </row>
    <row r="35" spans="2:12" ht="12.75" customHeight="1">
      <c r="B35" s="9"/>
      <c r="C35" s="2"/>
      <c r="D35"/>
      <c r="E35"/>
      <c r="F35"/>
      <c r="G35"/>
      <c r="H35" s="5"/>
      <c r="I35" s="5"/>
      <c r="J35" s="5"/>
      <c r="K35" s="2"/>
      <c r="L35" s="6"/>
    </row>
    <row r="36" spans="2:12" ht="12.75" customHeight="1">
      <c r="B36" s="9"/>
      <c r="C36" s="2"/>
      <c r="D36" s="69" t="s">
        <v>168</v>
      </c>
      <c r="E36" s="69"/>
      <c r="F36" s="69"/>
      <c r="G36"/>
      <c r="H36" s="5"/>
      <c r="I36" s="5"/>
      <c r="J36" s="5"/>
      <c r="K36" s="2"/>
      <c r="L36" s="6"/>
    </row>
    <row r="37" spans="2:12" ht="12.75" customHeight="1">
      <c r="B37" s="9"/>
      <c r="C37" s="2"/>
      <c r="D37" s="134" t="s">
        <v>169</v>
      </c>
      <c r="E37"/>
      <c r="F37"/>
      <c r="G37"/>
      <c r="H37"/>
      <c r="I37"/>
      <c r="J37"/>
      <c r="K37" s="2"/>
      <c r="L37" s="6"/>
    </row>
    <row r="38" spans="2:12" ht="14.25">
      <c r="B38" s="9"/>
      <c r="C38" s="2"/>
      <c r="D38" s="129" t="s">
        <v>170</v>
      </c>
      <c r="E38" s="129" t="s">
        <v>177</v>
      </c>
      <c r="F38" s="129" t="s">
        <v>178</v>
      </c>
      <c r="G38"/>
      <c r="H38"/>
      <c r="I38"/>
      <c r="J38"/>
      <c r="K38" s="2"/>
      <c r="L38" s="6"/>
    </row>
    <row r="39" spans="2:12" ht="12.75">
      <c r="B39" s="9"/>
      <c r="C39" s="2"/>
      <c r="D39" s="138">
        <v>0</v>
      </c>
      <c r="E39" s="73" t="s">
        <v>61</v>
      </c>
      <c r="F39" s="73" t="s">
        <v>61</v>
      </c>
      <c r="G39"/>
      <c r="H39"/>
      <c r="I39"/>
      <c r="J39"/>
      <c r="K39" s="2"/>
      <c r="L39" s="6"/>
    </row>
    <row r="40" spans="2:12" ht="12.75">
      <c r="B40" s="9"/>
      <c r="C40" s="2"/>
      <c r="D40" s="138">
        <f aca="true" t="shared" si="0" ref="D40:D49">+D39+0.02</f>
        <v>0.02</v>
      </c>
      <c r="E40" s="73" t="s">
        <v>61</v>
      </c>
      <c r="F40" s="73" t="s">
        <v>61</v>
      </c>
      <c r="G40"/>
      <c r="H40"/>
      <c r="I40"/>
      <c r="J40"/>
      <c r="K40" s="2"/>
      <c r="L40" s="6"/>
    </row>
    <row r="41" spans="2:12" ht="12.75">
      <c r="B41" s="9"/>
      <c r="C41" s="2"/>
      <c r="D41" s="138">
        <f t="shared" si="0"/>
        <v>0.04</v>
      </c>
      <c r="E41" s="73" t="s">
        <v>61</v>
      </c>
      <c r="F41" s="73" t="s">
        <v>61</v>
      </c>
      <c r="G41"/>
      <c r="H41"/>
      <c r="I41"/>
      <c r="J41"/>
      <c r="K41" s="2"/>
      <c r="L41" s="6"/>
    </row>
    <row r="42" spans="2:12" ht="12.75">
      <c r="B42" s="9"/>
      <c r="C42" s="2"/>
      <c r="D42" s="138">
        <f t="shared" si="0"/>
        <v>0.06</v>
      </c>
      <c r="E42" s="73" t="s">
        <v>61</v>
      </c>
      <c r="F42" s="73" t="s">
        <v>61</v>
      </c>
      <c r="G42"/>
      <c r="H42"/>
      <c r="I42"/>
      <c r="J42"/>
      <c r="K42" s="2"/>
      <c r="L42" s="6"/>
    </row>
    <row r="43" spans="2:12" ht="12.75">
      <c r="B43" s="9"/>
      <c r="C43" s="2"/>
      <c r="D43" s="138">
        <f t="shared" si="0"/>
        <v>0.08</v>
      </c>
      <c r="E43" s="73" t="s">
        <v>61</v>
      </c>
      <c r="F43" s="73" t="s">
        <v>61</v>
      </c>
      <c r="G43"/>
      <c r="H43"/>
      <c r="I43"/>
      <c r="J43"/>
      <c r="K43" s="2"/>
      <c r="L43" s="6"/>
    </row>
    <row r="44" spans="2:12" ht="12.75">
      <c r="B44" s="9"/>
      <c r="C44" s="2"/>
      <c r="D44" s="138">
        <f t="shared" si="0"/>
        <v>0.1</v>
      </c>
      <c r="E44" s="73" t="s">
        <v>61</v>
      </c>
      <c r="F44" s="73" t="s">
        <v>61</v>
      </c>
      <c r="G44"/>
      <c r="H44"/>
      <c r="I44"/>
      <c r="J44"/>
      <c r="K44" s="2"/>
      <c r="L44" s="6"/>
    </row>
    <row r="45" spans="2:12" ht="12.75">
      <c r="B45" s="9"/>
      <c r="C45" s="2"/>
      <c r="D45" s="138">
        <f t="shared" si="0"/>
        <v>0.12000000000000001</v>
      </c>
      <c r="E45" s="73" t="s">
        <v>61</v>
      </c>
      <c r="F45" s="73" t="s">
        <v>61</v>
      </c>
      <c r="G45"/>
      <c r="H45"/>
      <c r="I45"/>
      <c r="J45"/>
      <c r="K45" s="2"/>
      <c r="L45" s="6"/>
    </row>
    <row r="46" spans="2:12" ht="12.75">
      <c r="B46" s="9"/>
      <c r="C46" s="2"/>
      <c r="D46" s="138">
        <f t="shared" si="0"/>
        <v>0.14</v>
      </c>
      <c r="E46" s="73" t="s">
        <v>61</v>
      </c>
      <c r="F46" s="73" t="s">
        <v>61</v>
      </c>
      <c r="G46"/>
      <c r="H46"/>
      <c r="I46"/>
      <c r="J46"/>
      <c r="K46" s="2"/>
      <c r="L46" s="6"/>
    </row>
    <row r="47" spans="2:12" ht="12.75">
      <c r="B47" s="9"/>
      <c r="C47" s="2"/>
      <c r="D47" s="138">
        <f t="shared" si="0"/>
        <v>0.16</v>
      </c>
      <c r="E47" s="73" t="s">
        <v>61</v>
      </c>
      <c r="F47" s="73" t="s">
        <v>61</v>
      </c>
      <c r="G47"/>
      <c r="H47"/>
      <c r="I47"/>
      <c r="J47"/>
      <c r="K47" s="2"/>
      <c r="L47" s="6"/>
    </row>
    <row r="48" spans="2:12" ht="12.75">
      <c r="B48" s="9"/>
      <c r="C48" s="2"/>
      <c r="D48" s="138">
        <f t="shared" si="0"/>
        <v>0.18</v>
      </c>
      <c r="E48" s="73" t="s">
        <v>61</v>
      </c>
      <c r="F48" s="73" t="s">
        <v>61</v>
      </c>
      <c r="G48"/>
      <c r="H48"/>
      <c r="I48"/>
      <c r="J48"/>
      <c r="K48" s="2"/>
      <c r="L48" s="6"/>
    </row>
    <row r="49" spans="2:12" ht="12.75">
      <c r="B49" s="9"/>
      <c r="C49" s="2"/>
      <c r="D49" s="138">
        <f t="shared" si="0"/>
        <v>0.19999999999999998</v>
      </c>
      <c r="E49" s="73" t="s">
        <v>61</v>
      </c>
      <c r="F49" s="73" t="s">
        <v>61</v>
      </c>
      <c r="G49"/>
      <c r="H49"/>
      <c r="I49"/>
      <c r="J49"/>
      <c r="K49" s="2"/>
      <c r="L49" s="6"/>
    </row>
    <row r="50" spans="2:12" ht="12.75">
      <c r="B50" s="9"/>
      <c r="C50" s="2"/>
      <c r="D50" s="138"/>
      <c r="E50" s="12"/>
      <c r="F50" s="12"/>
      <c r="G50"/>
      <c r="H50"/>
      <c r="I50"/>
      <c r="J50"/>
      <c r="K50" s="2"/>
      <c r="L50" s="6"/>
    </row>
    <row r="51" spans="2:12" ht="12.75">
      <c r="B51" s="9"/>
      <c r="C51" s="2"/>
      <c r="D51" s="139"/>
      <c r="E51" s="73"/>
      <c r="F51" s="73"/>
      <c r="G51" s="76"/>
      <c r="H51" s="76"/>
      <c r="I51" s="76"/>
      <c r="J51" s="76"/>
      <c r="K51" s="2"/>
      <c r="L51" s="6"/>
    </row>
    <row r="52" spans="2:12" ht="12.75">
      <c r="B52" s="9"/>
      <c r="C52" s="2"/>
      <c r="D52" s="139"/>
      <c r="E52" s="73"/>
      <c r="F52" s="73"/>
      <c r="G52" s="76"/>
      <c r="H52" s="76"/>
      <c r="I52" s="76"/>
      <c r="J52" s="76"/>
      <c r="K52" s="2"/>
      <c r="L52" s="6"/>
    </row>
    <row r="53" spans="2:12" ht="12.75">
      <c r="B53" s="9"/>
      <c r="C53" s="2"/>
      <c r="D53" s="138"/>
      <c r="E53" s="12"/>
      <c r="F53" s="12"/>
      <c r="G53"/>
      <c r="H53"/>
      <c r="I53"/>
      <c r="J53"/>
      <c r="K53" s="2"/>
      <c r="L53" s="6"/>
    </row>
    <row r="54" spans="2:12" ht="12.75">
      <c r="B54" s="9"/>
      <c r="C54" s="2"/>
      <c r="D54" t="s">
        <v>165</v>
      </c>
      <c r="E54" s="12"/>
      <c r="F54" s="12"/>
      <c r="G54"/>
      <c r="H54"/>
      <c r="I54"/>
      <c r="J54"/>
      <c r="K54" s="2"/>
      <c r="L54" s="6"/>
    </row>
    <row r="55" spans="2:12" ht="12.75">
      <c r="B55" s="9"/>
      <c r="C55" s="2"/>
      <c r="D55" s="138"/>
      <c r="E55" s="12"/>
      <c r="F55" s="12"/>
      <c r="G55"/>
      <c r="H55"/>
      <c r="I55"/>
      <c r="J55"/>
      <c r="K55" s="2"/>
      <c r="L55" s="6"/>
    </row>
    <row r="56" spans="2:12" ht="12.75">
      <c r="B56" s="9"/>
      <c r="C56" s="2"/>
      <c r="D56" s="140" t="s">
        <v>171</v>
      </c>
      <c r="E56" s="137" t="s">
        <v>61</v>
      </c>
      <c r="F56" s="12"/>
      <c r="G56"/>
      <c r="H56"/>
      <c r="I56"/>
      <c r="J56"/>
      <c r="K56" s="2"/>
      <c r="L56" s="6"/>
    </row>
    <row r="57" spans="2:12" ht="12.75">
      <c r="B57" s="9"/>
      <c r="C57" s="2"/>
      <c r="D57" s="140" t="s">
        <v>172</v>
      </c>
      <c r="E57" s="137" t="s">
        <v>61</v>
      </c>
      <c r="F57" s="12"/>
      <c r="G57"/>
      <c r="H57"/>
      <c r="I57"/>
      <c r="J57"/>
      <c r="K57" s="2"/>
      <c r="L57" s="6"/>
    </row>
    <row r="58" spans="2:12" ht="13.5" thickBot="1">
      <c r="B58" s="9"/>
      <c r="C58" s="2"/>
      <c r="D58"/>
      <c r="E58"/>
      <c r="F58"/>
      <c r="G58"/>
      <c r="H58"/>
      <c r="I58"/>
      <c r="J58"/>
      <c r="K58" s="2"/>
      <c r="L58" s="6"/>
    </row>
    <row r="59" spans="3:11" ht="13.5" thickTop="1">
      <c r="C59" s="7"/>
      <c r="D59" s="7"/>
      <c r="E59" s="8"/>
      <c r="F59" s="8"/>
      <c r="G59" s="49"/>
      <c r="H59" s="49"/>
      <c r="I59" s="7"/>
      <c r="J59" s="7"/>
      <c r="K59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B2:L41"/>
  <sheetViews>
    <sheetView showGridLines="0" showRowColHeaders="0" workbookViewId="0" topLeftCell="A1">
      <pane xSplit="1" ySplit="2" topLeftCell="B3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179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180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 t="s">
        <v>326</v>
      </c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 customHeight="1">
      <c r="B15" s="9"/>
      <c r="C15" s="2"/>
      <c r="D15" t="s">
        <v>181</v>
      </c>
      <c r="E15"/>
      <c r="F15"/>
      <c r="G15"/>
      <c r="H15"/>
      <c r="I15"/>
      <c r="J15" s="2"/>
      <c r="K15" s="2"/>
      <c r="L15" s="6"/>
    </row>
    <row r="16" spans="2:12" ht="12.75" customHeight="1">
      <c r="B16" s="9"/>
      <c r="C16" s="2"/>
      <c r="D16" t="s">
        <v>182</v>
      </c>
      <c r="E16"/>
      <c r="F16"/>
      <c r="G16"/>
      <c r="H16"/>
      <c r="I16"/>
      <c r="J16" s="2"/>
      <c r="K16" s="2"/>
      <c r="L16" s="6"/>
    </row>
    <row r="17" spans="2:12" ht="12.75" customHeight="1">
      <c r="B17" s="9"/>
      <c r="C17" s="2"/>
      <c r="D17" t="s">
        <v>183</v>
      </c>
      <c r="E17"/>
      <c r="F17"/>
      <c r="G17"/>
      <c r="H17"/>
      <c r="I17"/>
      <c r="J17" s="2"/>
      <c r="K17" s="2"/>
      <c r="L17" s="6"/>
    </row>
    <row r="18" spans="2:12" ht="6" customHeight="1">
      <c r="B18" s="9"/>
      <c r="C18" s="2"/>
      <c r="D18"/>
      <c r="E18"/>
      <c r="F18"/>
      <c r="G18"/>
      <c r="H18"/>
      <c r="I18"/>
      <c r="J18" s="2"/>
      <c r="K18" s="2"/>
      <c r="L18" s="6"/>
    </row>
    <row r="19" spans="2:12" ht="12.75" customHeight="1">
      <c r="B19" s="9"/>
      <c r="C19" s="2"/>
      <c r="D19" t="s">
        <v>184</v>
      </c>
      <c r="E19"/>
      <c r="F19"/>
      <c r="G19"/>
      <c r="H19"/>
      <c r="I19"/>
      <c r="J19" s="2"/>
      <c r="K19" s="2"/>
      <c r="L19" s="6"/>
    </row>
    <row r="20" spans="2:12" ht="6" customHeight="1">
      <c r="B20" s="9"/>
      <c r="C20" s="2"/>
      <c r="D20"/>
      <c r="E20"/>
      <c r="F20"/>
      <c r="G20"/>
      <c r="H20"/>
      <c r="I20"/>
      <c r="J20" s="2"/>
      <c r="K20" s="2"/>
      <c r="L20" s="6"/>
    </row>
    <row r="21" spans="2:12" ht="12.75" customHeight="1">
      <c r="B21" s="9"/>
      <c r="C21" s="2"/>
      <c r="D21" t="s">
        <v>185</v>
      </c>
      <c r="E21"/>
      <c r="F21"/>
      <c r="G21"/>
      <c r="H21"/>
      <c r="I21"/>
      <c r="J21" s="2"/>
      <c r="K21" s="2"/>
      <c r="L21" s="6"/>
    </row>
    <row r="22" spans="2:12" ht="13.5" thickBot="1">
      <c r="B22" s="9"/>
      <c r="C22" s="2"/>
      <c r="D22" s="2"/>
      <c r="E22" s="4"/>
      <c r="F22" s="4"/>
      <c r="G22" s="48"/>
      <c r="H22" s="48"/>
      <c r="I22" s="2"/>
      <c r="J22" s="2"/>
      <c r="K22" s="2"/>
      <c r="L22" s="6"/>
    </row>
    <row r="23" spans="3:11" ht="13.5" thickTop="1">
      <c r="C23" s="7"/>
      <c r="D23" s="7"/>
      <c r="E23" s="22"/>
      <c r="F23" s="22"/>
      <c r="G23" s="49"/>
      <c r="H23" s="49"/>
      <c r="I23" s="7"/>
      <c r="J23" s="7"/>
      <c r="K23" s="7"/>
    </row>
    <row r="24" spans="2:12" ht="22.5">
      <c r="B24" s="9"/>
      <c r="C24" s="2"/>
      <c r="D24" s="44" t="s">
        <v>8</v>
      </c>
      <c r="E24" s="3"/>
      <c r="F24" s="3"/>
      <c r="G24" s="3"/>
      <c r="H24" s="3"/>
      <c r="I24" s="3"/>
      <c r="J24" s="3"/>
      <c r="K24" s="2"/>
      <c r="L24" s="6"/>
    </row>
    <row r="25" spans="2:12" ht="9.75" customHeight="1">
      <c r="B25" s="9"/>
      <c r="C25" s="2"/>
      <c r="D25" s="5"/>
      <c r="E25" s="5"/>
      <c r="F25" s="5"/>
      <c r="G25" s="5"/>
      <c r="H25" s="5"/>
      <c r="I25" s="5"/>
      <c r="J25" s="5"/>
      <c r="K25" s="2"/>
      <c r="L25" s="6"/>
    </row>
    <row r="26" spans="2:12" ht="15.75">
      <c r="B26" s="9"/>
      <c r="C26" s="2"/>
      <c r="D26" s="47" t="str">
        <f>SUBSTITUTE(+D7,"Objective","")</f>
        <v>Problem 6-38 </v>
      </c>
      <c r="E26" s="46"/>
      <c r="F26" s="46"/>
      <c r="G26" s="46"/>
      <c r="H26" s="46"/>
      <c r="I26" s="46"/>
      <c r="J26" s="46"/>
      <c r="K26" s="2"/>
      <c r="L26" s="6"/>
    </row>
    <row r="27" spans="2:12" ht="9.75" customHeight="1">
      <c r="B27" s="9"/>
      <c r="C27" s="2"/>
      <c r="D27" s="45" t="s">
        <v>9</v>
      </c>
      <c r="E27" s="5"/>
      <c r="F27" s="5"/>
      <c r="G27" s="5"/>
      <c r="H27" s="5"/>
      <c r="I27" s="5"/>
      <c r="J27" s="5"/>
      <c r="K27" s="2"/>
      <c r="L27" s="6"/>
    </row>
    <row r="28" spans="2:12" ht="6" customHeight="1">
      <c r="B28" s="9"/>
      <c r="C28" s="2"/>
      <c r="D28" s="14"/>
      <c r="E28" s="5"/>
      <c r="F28" s="5"/>
      <c r="G28" s="5"/>
      <c r="H28" s="5"/>
      <c r="I28" s="5"/>
      <c r="J28" s="5"/>
      <c r="K28" s="2"/>
      <c r="L28" s="6"/>
    </row>
    <row r="29" spans="2:12" ht="12.75" customHeight="1">
      <c r="B29" s="9"/>
      <c r="C29" s="2"/>
      <c r="D29" s="196" t="s">
        <v>186</v>
      </c>
      <c r="E29" s="5"/>
      <c r="F29" s="5"/>
      <c r="G29" s="5"/>
      <c r="H29" s="5"/>
      <c r="I29" s="5"/>
      <c r="J29" s="5"/>
      <c r="K29" s="2"/>
      <c r="L29" s="6"/>
    </row>
    <row r="30" spans="2:12" ht="12.75" customHeight="1">
      <c r="B30" s="9"/>
      <c r="C30" s="2"/>
      <c r="D30" s="14"/>
      <c r="E30" s="5"/>
      <c r="F30" s="5"/>
      <c r="G30" s="5"/>
      <c r="H30" s="5"/>
      <c r="I30" s="5"/>
      <c r="J30" s="5"/>
      <c r="K30" s="2"/>
      <c r="L30" s="6"/>
    </row>
    <row r="31" spans="2:12" ht="12.75" customHeight="1">
      <c r="B31" s="9"/>
      <c r="C31" s="2"/>
      <c r="D31" t="s">
        <v>184</v>
      </c>
      <c r="E31"/>
      <c r="F31"/>
      <c r="G31"/>
      <c r="H31" s="5"/>
      <c r="I31" s="5"/>
      <c r="J31" s="5"/>
      <c r="K31" s="2"/>
      <c r="L31" s="6"/>
    </row>
    <row r="32" spans="2:12" ht="12.75" customHeight="1">
      <c r="B32" s="9"/>
      <c r="C32" s="2"/>
      <c r="D32"/>
      <c r="E32"/>
      <c r="F32"/>
      <c r="G32"/>
      <c r="H32" s="5"/>
      <c r="I32" s="5"/>
      <c r="J32" s="5"/>
      <c r="K32" s="2"/>
      <c r="L32" s="6"/>
    </row>
    <row r="33" spans="2:12" ht="12.75" customHeight="1">
      <c r="B33" s="9"/>
      <c r="C33" s="2"/>
      <c r="D33" t="s">
        <v>187</v>
      </c>
      <c r="E33"/>
      <c r="F33" s="73" t="s">
        <v>61</v>
      </c>
      <c r="G33"/>
      <c r="H33"/>
      <c r="I33"/>
      <c r="J33"/>
      <c r="K33" s="2"/>
      <c r="L33" s="6"/>
    </row>
    <row r="34" spans="2:12" ht="12.75">
      <c r="B34" s="9"/>
      <c r="C34" s="2"/>
      <c r="D34" t="s">
        <v>188</v>
      </c>
      <c r="E34"/>
      <c r="F34" s="13">
        <v>-80000</v>
      </c>
      <c r="G34"/>
      <c r="H34"/>
      <c r="I34"/>
      <c r="J34"/>
      <c r="K34" s="2"/>
      <c r="L34" s="6"/>
    </row>
    <row r="35" spans="2:12" ht="13.5" thickBot="1">
      <c r="B35" s="9"/>
      <c r="C35" s="2"/>
      <c r="D35" t="s">
        <v>189</v>
      </c>
      <c r="E35"/>
      <c r="F35" s="141">
        <f>F33+F34</f>
        <v>-80000</v>
      </c>
      <c r="G35"/>
      <c r="H35"/>
      <c r="I35"/>
      <c r="J35"/>
      <c r="K35" s="2"/>
      <c r="L35" s="6"/>
    </row>
    <row r="36" spans="2:12" ht="13.5" thickTop="1">
      <c r="B36" s="9"/>
      <c r="C36" s="2"/>
      <c r="D36"/>
      <c r="E36"/>
      <c r="F36"/>
      <c r="G36"/>
      <c r="H36"/>
      <c r="I36"/>
      <c r="J36"/>
      <c r="K36" s="2"/>
      <c r="L36" s="6"/>
    </row>
    <row r="37" spans="2:12" ht="12.75">
      <c r="B37" s="9"/>
      <c r="C37" s="2"/>
      <c r="D37" t="s">
        <v>185</v>
      </c>
      <c r="E37"/>
      <c r="F37"/>
      <c r="G37"/>
      <c r="H37"/>
      <c r="I37"/>
      <c r="J37"/>
      <c r="K37" s="2"/>
      <c r="L37" s="6"/>
    </row>
    <row r="38" spans="2:12" ht="6" customHeight="1">
      <c r="B38" s="9"/>
      <c r="C38" s="2"/>
      <c r="D38"/>
      <c r="E38"/>
      <c r="F38"/>
      <c r="G38"/>
      <c r="H38"/>
      <c r="I38"/>
      <c r="J38"/>
      <c r="K38" s="2"/>
      <c r="L38" s="6"/>
    </row>
    <row r="39" spans="2:12" ht="12.75">
      <c r="B39" s="9"/>
      <c r="C39" s="2"/>
      <c r="D39" t="s">
        <v>190</v>
      </c>
      <c r="E39" s="133" t="s">
        <v>61</v>
      </c>
      <c r="F39"/>
      <c r="G39"/>
      <c r="H39"/>
      <c r="I39"/>
      <c r="J39"/>
      <c r="K39" s="2"/>
      <c r="L39" s="6"/>
    </row>
    <row r="40" spans="2:12" ht="13.5" thickBot="1">
      <c r="B40" s="9"/>
      <c r="C40" s="2"/>
      <c r="D40"/>
      <c r="E40"/>
      <c r="F40"/>
      <c r="G40"/>
      <c r="H40"/>
      <c r="I40"/>
      <c r="J40"/>
      <c r="K40" s="2"/>
      <c r="L40" s="6"/>
    </row>
    <row r="41" spans="3:11" ht="13.5" thickTop="1">
      <c r="C41" s="7"/>
      <c r="D41" s="7"/>
      <c r="E41" s="8"/>
      <c r="F41" s="8"/>
      <c r="G41" s="49"/>
      <c r="H41" s="49"/>
      <c r="I41" s="7"/>
      <c r="J41" s="7"/>
      <c r="K41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B2:L70"/>
  <sheetViews>
    <sheetView showGridLines="0" showRowColHeaders="0"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191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192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/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 customHeight="1">
      <c r="B15" s="9"/>
      <c r="C15" s="2"/>
      <c r="D15" t="s">
        <v>193</v>
      </c>
      <c r="E15"/>
      <c r="F15"/>
      <c r="G15"/>
      <c r="H15"/>
      <c r="I15"/>
      <c r="J15" s="2"/>
      <c r="K15" s="2"/>
      <c r="L15" s="6"/>
    </row>
    <row r="16" spans="2:12" ht="6" customHeight="1">
      <c r="B16" s="9"/>
      <c r="C16" s="2"/>
      <c r="D16"/>
      <c r="E16"/>
      <c r="F16"/>
      <c r="G16"/>
      <c r="H16"/>
      <c r="I16"/>
      <c r="J16" s="2"/>
      <c r="K16" s="2"/>
      <c r="L16" s="6"/>
    </row>
    <row r="17" spans="2:12" ht="12.75" customHeight="1">
      <c r="B17" s="9"/>
      <c r="C17" s="2"/>
      <c r="D17" s="129" t="s">
        <v>194</v>
      </c>
      <c r="E17" s="129" t="s">
        <v>195</v>
      </c>
      <c r="F17"/>
      <c r="G17" s="12"/>
      <c r="H17"/>
      <c r="I17"/>
      <c r="J17" s="2"/>
      <c r="K17" s="2"/>
      <c r="L17" s="6"/>
    </row>
    <row r="18" spans="2:12" ht="12.75" customHeight="1">
      <c r="B18" s="9"/>
      <c r="C18" s="2"/>
      <c r="D18">
        <v>1</v>
      </c>
      <c r="E18" s="12">
        <v>40000</v>
      </c>
      <c r="F18"/>
      <c r="G18" s="13"/>
      <c r="H18"/>
      <c r="I18"/>
      <c r="J18" s="2"/>
      <c r="K18" s="2"/>
      <c r="L18" s="6"/>
    </row>
    <row r="19" spans="2:12" ht="12.75" customHeight="1">
      <c r="B19" s="9"/>
      <c r="C19" s="2"/>
      <c r="D19">
        <v>2</v>
      </c>
      <c r="E19" s="13">
        <v>30000</v>
      </c>
      <c r="F19"/>
      <c r="G19" s="13"/>
      <c r="H19"/>
      <c r="I19"/>
      <c r="J19" s="2"/>
      <c r="K19" s="2"/>
      <c r="L19" s="6"/>
    </row>
    <row r="20" spans="2:12" ht="12.75" customHeight="1">
      <c r="B20" s="9"/>
      <c r="C20" s="2"/>
      <c r="D20">
        <v>3</v>
      </c>
      <c r="E20" s="13">
        <v>20000</v>
      </c>
      <c r="F20"/>
      <c r="G20" s="13"/>
      <c r="H20"/>
      <c r="I20"/>
      <c r="J20" s="2"/>
      <c r="K20" s="2"/>
      <c r="L20" s="6"/>
    </row>
    <row r="21" spans="2:12" ht="12.75" customHeight="1">
      <c r="B21" s="9"/>
      <c r="C21" s="2"/>
      <c r="D21">
        <v>4</v>
      </c>
      <c r="E21" s="13">
        <v>10000</v>
      </c>
      <c r="F21"/>
      <c r="G21" s="13"/>
      <c r="H21"/>
      <c r="I21"/>
      <c r="J21" s="2"/>
      <c r="K21" s="2"/>
      <c r="L21" s="6"/>
    </row>
    <row r="22" spans="2:12" ht="12.75" customHeight="1">
      <c r="B22" s="9"/>
      <c r="C22" s="2"/>
      <c r="D22" s="142" t="s">
        <v>196</v>
      </c>
      <c r="E22" s="59">
        <v>0</v>
      </c>
      <c r="F22"/>
      <c r="G22" s="13"/>
      <c r="H22"/>
      <c r="I22"/>
      <c r="J22" s="2"/>
      <c r="K22" s="2"/>
      <c r="L22" s="6"/>
    </row>
    <row r="23" spans="2:12" ht="6" customHeight="1">
      <c r="B23" s="9"/>
      <c r="C23" s="2"/>
      <c r="D23"/>
      <c r="E23"/>
      <c r="F23"/>
      <c r="G23" s="13"/>
      <c r="H23"/>
      <c r="I23"/>
      <c r="J23" s="2"/>
      <c r="K23" s="2"/>
      <c r="L23" s="6"/>
    </row>
    <row r="24" spans="2:12" ht="12.75" customHeight="1">
      <c r="B24" s="9"/>
      <c r="C24" s="2"/>
      <c r="D24" t="s">
        <v>197</v>
      </c>
      <c r="E24"/>
      <c r="F24"/>
      <c r="G24" s="13"/>
      <c r="H24"/>
      <c r="I24"/>
      <c r="J24" s="2"/>
      <c r="K24" s="2"/>
      <c r="L24" s="6"/>
    </row>
    <row r="25" spans="2:12" ht="12.75" customHeight="1">
      <c r="B25" s="9"/>
      <c r="C25" s="2"/>
      <c r="D25" t="s">
        <v>198</v>
      </c>
      <c r="E25"/>
      <c r="F25"/>
      <c r="G25" s="13"/>
      <c r="H25"/>
      <c r="I25"/>
      <c r="J25" s="2"/>
      <c r="K25" s="2"/>
      <c r="L25" s="6"/>
    </row>
    <row r="26" spans="2:12" ht="12.75" customHeight="1">
      <c r="B26" s="9"/>
      <c r="C26" s="2"/>
      <c r="D26" t="s">
        <v>199</v>
      </c>
      <c r="E26"/>
      <c r="F26"/>
      <c r="G26" s="13"/>
      <c r="H26"/>
      <c r="I26"/>
      <c r="J26" s="2"/>
      <c r="K26" s="2"/>
      <c r="L26" s="6"/>
    </row>
    <row r="27" spans="2:12" ht="6" customHeight="1">
      <c r="B27" s="9"/>
      <c r="C27" s="2"/>
      <c r="D27"/>
      <c r="E27"/>
      <c r="F27"/>
      <c r="G27" s="13"/>
      <c r="H27"/>
      <c r="I27"/>
      <c r="J27" s="2"/>
      <c r="K27" s="2"/>
      <c r="L27" s="6"/>
    </row>
    <row r="28" spans="2:12" ht="12.75" customHeight="1">
      <c r="B28" s="9"/>
      <c r="C28" s="2"/>
      <c r="D28" t="s">
        <v>200</v>
      </c>
      <c r="E28"/>
      <c r="F28"/>
      <c r="G28" s="13"/>
      <c r="H28"/>
      <c r="I28"/>
      <c r="J28" s="2"/>
      <c r="K28" s="2"/>
      <c r="L28" s="6"/>
    </row>
    <row r="29" spans="2:12" ht="6" customHeight="1">
      <c r="B29" s="9"/>
      <c r="C29" s="2"/>
      <c r="D29"/>
      <c r="E29"/>
      <c r="F29"/>
      <c r="G29" s="13"/>
      <c r="H29"/>
      <c r="I29"/>
      <c r="J29" s="2"/>
      <c r="K29" s="2"/>
      <c r="L29" s="6"/>
    </row>
    <row r="30" spans="2:12" ht="12.75" customHeight="1">
      <c r="B30" s="9"/>
      <c r="C30" s="2"/>
      <c r="D30" t="s">
        <v>201</v>
      </c>
      <c r="E30"/>
      <c r="F30"/>
      <c r="G30" s="13"/>
      <c r="H30"/>
      <c r="I30"/>
      <c r="J30" s="2"/>
      <c r="K30" s="2"/>
      <c r="L30" s="6"/>
    </row>
    <row r="31" spans="2:12" ht="12.75" customHeight="1">
      <c r="B31" s="9"/>
      <c r="C31" s="2"/>
      <c r="D31" t="s">
        <v>202</v>
      </c>
      <c r="E31"/>
      <c r="F31"/>
      <c r="G31" s="13"/>
      <c r="H31"/>
      <c r="I31"/>
      <c r="J31" s="2"/>
      <c r="K31" s="2"/>
      <c r="L31" s="6"/>
    </row>
    <row r="32" spans="2:12" ht="6" customHeight="1">
      <c r="B32" s="9"/>
      <c r="C32" s="2"/>
      <c r="D32"/>
      <c r="E32"/>
      <c r="F32"/>
      <c r="G32" s="13"/>
      <c r="H32"/>
      <c r="I32"/>
      <c r="J32" s="2"/>
      <c r="K32" s="2"/>
      <c r="L32" s="6"/>
    </row>
    <row r="33" spans="2:12" ht="12.75" customHeight="1">
      <c r="B33" s="9"/>
      <c r="C33" s="2"/>
      <c r="D33" t="s">
        <v>203</v>
      </c>
      <c r="E33"/>
      <c r="F33"/>
      <c r="G33" s="13"/>
      <c r="H33"/>
      <c r="I33"/>
      <c r="J33" s="2"/>
      <c r="K33" s="2"/>
      <c r="L33" s="6"/>
    </row>
    <row r="34" spans="2:12" ht="6" customHeight="1">
      <c r="B34" s="9"/>
      <c r="C34" s="2"/>
      <c r="D34"/>
      <c r="E34"/>
      <c r="F34"/>
      <c r="G34" s="13"/>
      <c r="H34"/>
      <c r="I34"/>
      <c r="J34" s="2"/>
      <c r="K34" s="2"/>
      <c r="L34" s="6"/>
    </row>
    <row r="35" spans="2:12" ht="12.75" customHeight="1">
      <c r="B35" s="9"/>
      <c r="C35" s="2"/>
      <c r="D35" t="s">
        <v>204</v>
      </c>
      <c r="E35"/>
      <c r="F35"/>
      <c r="G35" s="13"/>
      <c r="H35"/>
      <c r="I35"/>
      <c r="J35" s="2"/>
      <c r="K35" s="2"/>
      <c r="L35" s="6"/>
    </row>
    <row r="36" spans="2:12" ht="13.5" thickBot="1">
      <c r="B36" s="9"/>
      <c r="C36" s="2"/>
      <c r="D36" s="2"/>
      <c r="E36" s="4"/>
      <c r="F36" s="4"/>
      <c r="G36" s="48"/>
      <c r="H36" s="48"/>
      <c r="I36" s="2"/>
      <c r="J36" s="2"/>
      <c r="K36" s="2"/>
      <c r="L36" s="6"/>
    </row>
    <row r="37" spans="3:11" ht="13.5" thickTop="1">
      <c r="C37" s="7"/>
      <c r="D37" s="7"/>
      <c r="E37" s="22"/>
      <c r="F37" s="22"/>
      <c r="G37" s="49"/>
      <c r="H37" s="49"/>
      <c r="I37" s="7"/>
      <c r="J37" s="7"/>
      <c r="K37" s="7"/>
    </row>
    <row r="38" spans="2:12" ht="22.5">
      <c r="B38" s="9"/>
      <c r="C38" s="2"/>
      <c r="D38" s="44" t="s">
        <v>8</v>
      </c>
      <c r="E38" s="3"/>
      <c r="F38" s="3"/>
      <c r="G38" s="3"/>
      <c r="H38" s="3"/>
      <c r="I38" s="3"/>
      <c r="J38" s="3"/>
      <c r="K38" s="2"/>
      <c r="L38" s="6"/>
    </row>
    <row r="39" spans="2:12" ht="9.75" customHeight="1">
      <c r="B39" s="9"/>
      <c r="C39" s="2"/>
      <c r="D39" s="5"/>
      <c r="E39" s="5"/>
      <c r="F39" s="5"/>
      <c r="G39" s="5"/>
      <c r="H39" s="5"/>
      <c r="I39" s="5"/>
      <c r="J39" s="5"/>
      <c r="K39" s="2"/>
      <c r="L39" s="6"/>
    </row>
    <row r="40" spans="2:12" ht="15.75">
      <c r="B40" s="9"/>
      <c r="C40" s="2"/>
      <c r="D40" s="47" t="str">
        <f>SUBSTITUTE(+D7,"Objective","")</f>
        <v>Problem 7-21 </v>
      </c>
      <c r="E40" s="46"/>
      <c r="F40" s="46"/>
      <c r="G40" s="46"/>
      <c r="H40" s="46"/>
      <c r="I40" s="46"/>
      <c r="J40" s="46"/>
      <c r="K40" s="2"/>
      <c r="L40" s="6"/>
    </row>
    <row r="41" spans="2:12" ht="9.75" customHeight="1">
      <c r="B41" s="9"/>
      <c r="C41" s="2"/>
      <c r="D41" s="45" t="s">
        <v>9</v>
      </c>
      <c r="E41" s="5"/>
      <c r="F41" s="5"/>
      <c r="G41" s="5"/>
      <c r="H41" s="5"/>
      <c r="I41" s="5"/>
      <c r="J41" s="5"/>
      <c r="K41" s="2"/>
      <c r="L41" s="6"/>
    </row>
    <row r="42" spans="2:12" ht="6" customHeight="1">
      <c r="B42" s="9"/>
      <c r="C42" s="2"/>
      <c r="D42" s="14"/>
      <c r="E42" s="5"/>
      <c r="F42" s="5"/>
      <c r="G42" s="5"/>
      <c r="H42" s="5"/>
      <c r="I42" s="5"/>
      <c r="J42" s="5"/>
      <c r="K42" s="2"/>
      <c r="L42" s="6"/>
    </row>
    <row r="43" spans="2:12" ht="12.75" customHeight="1">
      <c r="B43" s="9"/>
      <c r="C43" s="2"/>
      <c r="D43" t="s">
        <v>205</v>
      </c>
      <c r="E43"/>
      <c r="F43"/>
      <c r="G43"/>
      <c r="H43" s="5"/>
      <c r="I43" s="5"/>
      <c r="J43" s="5"/>
      <c r="K43" s="2"/>
      <c r="L43" s="6"/>
    </row>
    <row r="44" spans="2:12" ht="6" customHeight="1">
      <c r="B44" s="9"/>
      <c r="C44" s="2"/>
      <c r="D44"/>
      <c r="E44"/>
      <c r="F44"/>
      <c r="G44"/>
      <c r="H44" s="5"/>
      <c r="I44" s="5"/>
      <c r="J44" s="5"/>
      <c r="K44" s="2"/>
      <c r="L44" s="6"/>
    </row>
    <row r="45" spans="2:12" ht="12.75" customHeight="1">
      <c r="B45" s="9"/>
      <c r="C45" s="2"/>
      <c r="D45" t="s">
        <v>200</v>
      </c>
      <c r="E45"/>
      <c r="F45"/>
      <c r="G45"/>
      <c r="H45"/>
      <c r="I45"/>
      <c r="J45"/>
      <c r="K45" s="2"/>
      <c r="L45" s="6"/>
    </row>
    <row r="46" spans="2:12" ht="6" customHeight="1">
      <c r="B46" s="9"/>
      <c r="C46" s="2"/>
      <c r="D46"/>
      <c r="E46"/>
      <c r="F46"/>
      <c r="G46"/>
      <c r="H46"/>
      <c r="I46"/>
      <c r="J46"/>
      <c r="K46" s="2"/>
      <c r="L46" s="6"/>
    </row>
    <row r="47" spans="2:12" ht="12.75">
      <c r="B47" s="9"/>
      <c r="C47" s="2"/>
      <c r="D47" t="s">
        <v>206</v>
      </c>
      <c r="E47" s="12">
        <v>50000</v>
      </c>
      <c r="F47"/>
      <c r="G47"/>
      <c r="H47"/>
      <c r="I47"/>
      <c r="J47"/>
      <c r="K47" s="2"/>
      <c r="L47" s="6"/>
    </row>
    <row r="48" spans="2:12" ht="12.75">
      <c r="B48" s="9"/>
      <c r="C48" s="2"/>
      <c r="D48" t="s">
        <v>207</v>
      </c>
      <c r="E48" s="74" t="s">
        <v>61</v>
      </c>
      <c r="F48"/>
      <c r="G48"/>
      <c r="H48"/>
      <c r="I48"/>
      <c r="J48"/>
      <c r="K48" s="2"/>
      <c r="L48" s="6"/>
    </row>
    <row r="49" spans="2:12" ht="13.5" thickBot="1">
      <c r="B49" s="9"/>
      <c r="C49" s="2"/>
      <c r="D49" t="s">
        <v>208</v>
      </c>
      <c r="E49" s="143">
        <f>+E47+E48</f>
        <v>50000</v>
      </c>
      <c r="F49"/>
      <c r="G49"/>
      <c r="H49"/>
      <c r="I49"/>
      <c r="J49"/>
      <c r="K49" s="2"/>
      <c r="L49" s="6"/>
    </row>
    <row r="50" spans="2:12" ht="13.5" thickTop="1">
      <c r="B50" s="9"/>
      <c r="C50" s="2"/>
      <c r="D50"/>
      <c r="E50" s="144"/>
      <c r="F50"/>
      <c r="G50"/>
      <c r="H50"/>
      <c r="I50"/>
      <c r="J50"/>
      <c r="K50" s="2"/>
      <c r="L50" s="6"/>
    </row>
    <row r="51" spans="2:12" ht="12.75">
      <c r="B51" s="9"/>
      <c r="C51" s="2"/>
      <c r="D51" t="s">
        <v>201</v>
      </c>
      <c r="E51" s="144"/>
      <c r="F51"/>
      <c r="G51"/>
      <c r="H51"/>
      <c r="I51"/>
      <c r="J51"/>
      <c r="K51" s="2"/>
      <c r="L51" s="6"/>
    </row>
    <row r="52" spans="2:12" ht="12.75">
      <c r="B52" s="9"/>
      <c r="C52" s="2"/>
      <c r="D52" t="s">
        <v>202</v>
      </c>
      <c r="E52" s="144"/>
      <c r="F52"/>
      <c r="G52"/>
      <c r="H52"/>
      <c r="I52"/>
      <c r="J52"/>
      <c r="K52" s="2"/>
      <c r="L52" s="6"/>
    </row>
    <row r="53" spans="2:12" ht="6" customHeight="1">
      <c r="B53" s="9"/>
      <c r="C53" s="2"/>
      <c r="D53"/>
      <c r="E53" s="144"/>
      <c r="F53"/>
      <c r="G53"/>
      <c r="H53"/>
      <c r="I53"/>
      <c r="J53"/>
      <c r="K53" s="2"/>
      <c r="L53" s="6"/>
    </row>
    <row r="54" spans="2:12" ht="12.75" customHeight="1">
      <c r="B54" s="9"/>
      <c r="C54" s="2"/>
      <c r="D54" s="134"/>
      <c r="E54" s="145"/>
      <c r="F54" s="134"/>
      <c r="G54" s="134" t="s">
        <v>209</v>
      </c>
      <c r="H54" s="134"/>
      <c r="I54" s="134" t="s">
        <v>210</v>
      </c>
      <c r="J54"/>
      <c r="K54" s="2"/>
      <c r="L54" s="6"/>
    </row>
    <row r="55" spans="2:12" ht="12.75">
      <c r="B55" s="9"/>
      <c r="C55" s="2"/>
      <c r="D55" s="129" t="s">
        <v>194</v>
      </c>
      <c r="E55" s="146" t="s">
        <v>211</v>
      </c>
      <c r="F55" s="129" t="s">
        <v>212</v>
      </c>
      <c r="G55" s="129" t="s">
        <v>213</v>
      </c>
      <c r="H55" s="129" t="s">
        <v>24</v>
      </c>
      <c r="I55" s="129" t="s">
        <v>214</v>
      </c>
      <c r="J55"/>
      <c r="K55" s="2"/>
      <c r="L55" s="6"/>
    </row>
    <row r="56" spans="2:12" ht="12.75">
      <c r="B56" s="9"/>
      <c r="C56" s="2"/>
      <c r="D56" s="130">
        <v>0</v>
      </c>
      <c r="E56" s="145"/>
      <c r="F56" s="130"/>
      <c r="G56" s="130"/>
      <c r="H56" s="130"/>
      <c r="I56" s="145">
        <f>-E49</f>
        <v>-50000</v>
      </c>
      <c r="J56"/>
      <c r="K56" s="2"/>
      <c r="L56" s="6"/>
    </row>
    <row r="57" spans="2:12" ht="12.75">
      <c r="B57" s="9"/>
      <c r="C57" s="2"/>
      <c r="D57">
        <v>1</v>
      </c>
      <c r="E57" s="144">
        <v>40000</v>
      </c>
      <c r="F57" s="73" t="s">
        <v>61</v>
      </c>
      <c r="G57" s="73" t="s">
        <v>61</v>
      </c>
      <c r="H57" s="73" t="s">
        <v>61</v>
      </c>
      <c r="I57" s="73" t="s">
        <v>61</v>
      </c>
      <c r="J57"/>
      <c r="K57" s="2"/>
      <c r="L57" s="6"/>
    </row>
    <row r="58" spans="2:12" ht="12.75">
      <c r="B58" s="9"/>
      <c r="C58" s="2"/>
      <c r="D58">
        <v>2</v>
      </c>
      <c r="E58" s="144">
        <v>30000</v>
      </c>
      <c r="F58" s="73" t="s">
        <v>61</v>
      </c>
      <c r="G58" s="73" t="s">
        <v>61</v>
      </c>
      <c r="H58" s="73" t="s">
        <v>61</v>
      </c>
      <c r="I58" s="73" t="s">
        <v>61</v>
      </c>
      <c r="J58"/>
      <c r="K58" s="2"/>
      <c r="L58" s="6"/>
    </row>
    <row r="59" spans="2:12" ht="12.75">
      <c r="B59" s="9"/>
      <c r="C59" s="2"/>
      <c r="D59">
        <v>3</v>
      </c>
      <c r="E59" s="144">
        <v>20000</v>
      </c>
      <c r="F59" s="73" t="s">
        <v>61</v>
      </c>
      <c r="G59" s="73" t="s">
        <v>61</v>
      </c>
      <c r="H59" s="73" t="s">
        <v>61</v>
      </c>
      <c r="I59" s="73" t="s">
        <v>61</v>
      </c>
      <c r="J59"/>
      <c r="K59" s="2"/>
      <c r="L59" s="6"/>
    </row>
    <row r="60" spans="2:12" ht="12.75">
      <c r="B60" s="9"/>
      <c r="C60" s="2"/>
      <c r="D60">
        <v>4</v>
      </c>
      <c r="E60" s="144">
        <v>10000</v>
      </c>
      <c r="F60" s="73" t="s">
        <v>61</v>
      </c>
      <c r="G60" s="73" t="s">
        <v>61</v>
      </c>
      <c r="H60" s="73" t="s">
        <v>61</v>
      </c>
      <c r="I60" s="73" t="s">
        <v>61</v>
      </c>
      <c r="J60"/>
      <c r="K60" s="2"/>
      <c r="L60" s="6"/>
    </row>
    <row r="61" spans="2:12" ht="6" customHeight="1">
      <c r="B61" s="9"/>
      <c r="C61" s="2"/>
      <c r="D61"/>
      <c r="E61" s="144"/>
      <c r="F61"/>
      <c r="G61"/>
      <c r="H61"/>
      <c r="I61"/>
      <c r="J61"/>
      <c r="K61" s="2"/>
      <c r="L61" s="6"/>
    </row>
    <row r="62" spans="2:12" ht="12.75">
      <c r="B62" s="9"/>
      <c r="C62" s="2"/>
      <c r="D62" t="s">
        <v>203</v>
      </c>
      <c r="E62"/>
      <c r="F62"/>
      <c r="G62"/>
      <c r="H62"/>
      <c r="I62"/>
      <c r="J62"/>
      <c r="K62" s="2"/>
      <c r="L62" s="6"/>
    </row>
    <row r="63" spans="2:12" ht="6" customHeight="1">
      <c r="B63" s="9"/>
      <c r="C63" s="2"/>
      <c r="D63"/>
      <c r="E63"/>
      <c r="F63"/>
      <c r="G63"/>
      <c r="H63"/>
      <c r="I63"/>
      <c r="J63"/>
      <c r="K63" s="2"/>
      <c r="L63" s="6"/>
    </row>
    <row r="64" spans="2:12" ht="12.75">
      <c r="B64" s="9"/>
      <c r="C64" s="2"/>
      <c r="D64" s="60" t="s">
        <v>189</v>
      </c>
      <c r="E64" s="137" t="s">
        <v>61</v>
      </c>
      <c r="F64"/>
      <c r="G64"/>
      <c r="H64"/>
      <c r="I64"/>
      <c r="J64"/>
      <c r="K64" s="2"/>
      <c r="L64" s="6"/>
    </row>
    <row r="65" spans="2:12" ht="6" customHeight="1">
      <c r="B65" s="9"/>
      <c r="C65" s="2"/>
      <c r="D65"/>
      <c r="E65"/>
      <c r="F65"/>
      <c r="G65"/>
      <c r="H65"/>
      <c r="I65"/>
      <c r="J65"/>
      <c r="K65" s="2"/>
      <c r="L65" s="6"/>
    </row>
    <row r="66" spans="2:12" ht="12.75">
      <c r="B66" s="9"/>
      <c r="C66" s="2"/>
      <c r="D66" t="s">
        <v>204</v>
      </c>
      <c r="E66"/>
      <c r="F66"/>
      <c r="G66"/>
      <c r="H66"/>
      <c r="I66"/>
      <c r="J66"/>
      <c r="K66" s="2"/>
      <c r="L66" s="6"/>
    </row>
    <row r="67" spans="2:12" ht="6" customHeight="1">
      <c r="B67" s="9"/>
      <c r="C67" s="2"/>
      <c r="D67"/>
      <c r="E67"/>
      <c r="F67"/>
      <c r="G67"/>
      <c r="H67"/>
      <c r="I67"/>
      <c r="J67"/>
      <c r="K67" s="2"/>
      <c r="L67" s="6"/>
    </row>
    <row r="68" spans="2:12" ht="12.75">
      <c r="B68" s="9"/>
      <c r="C68" s="2"/>
      <c r="D68" s="60" t="s">
        <v>190</v>
      </c>
      <c r="E68" s="137" t="s">
        <v>61</v>
      </c>
      <c r="F68"/>
      <c r="G68"/>
      <c r="H68"/>
      <c r="I68"/>
      <c r="J68"/>
      <c r="K68" s="2"/>
      <c r="L68" s="6"/>
    </row>
    <row r="69" spans="2:12" ht="13.5" thickBot="1">
      <c r="B69" s="9"/>
      <c r="C69" s="2"/>
      <c r="D69"/>
      <c r="E69"/>
      <c r="F69"/>
      <c r="G69"/>
      <c r="H69"/>
      <c r="I69"/>
      <c r="J69"/>
      <c r="K69" s="2"/>
      <c r="L69" s="6"/>
    </row>
    <row r="70" spans="3:11" ht="13.5" thickTop="1">
      <c r="C70" s="7"/>
      <c r="D70" s="7"/>
      <c r="E70" s="8"/>
      <c r="F70" s="8"/>
      <c r="G70" s="49"/>
      <c r="H70" s="49"/>
      <c r="I70" s="7"/>
      <c r="J70" s="7"/>
      <c r="K70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B2:L51"/>
  <sheetViews>
    <sheetView showGridLines="0" showRowColHeaders="0" workbookViewId="0" topLeftCell="A1">
      <pane xSplit="1" ySplit="2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8" sqref="D18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22.7109375" style="1" customWidth="1"/>
    <col min="5" max="5" width="13.7109375" style="1" customWidth="1"/>
    <col min="6" max="9" width="12.7109375" style="1" customWidth="1"/>
    <col min="10" max="10" width="6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25"/>
      <c r="E6" s="25"/>
      <c r="F6" s="25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202" t="s">
        <v>256</v>
      </c>
      <c r="E7" s="28"/>
      <c r="F7" s="28"/>
      <c r="G7" s="2"/>
      <c r="H7" s="2"/>
      <c r="I7"/>
      <c r="J7"/>
      <c r="K7" s="2"/>
      <c r="L7" s="6"/>
    </row>
    <row r="8" spans="2:12" ht="12.75">
      <c r="B8" s="9"/>
      <c r="C8" s="2"/>
      <c r="D8" s="203" t="s">
        <v>257</v>
      </c>
      <c r="E8" s="28"/>
      <c r="F8" s="28"/>
      <c r="G8" s="2"/>
      <c r="H8" s="2"/>
      <c r="I8"/>
      <c r="J8"/>
      <c r="K8" s="2"/>
      <c r="L8" s="6"/>
    </row>
    <row r="9" spans="2:12" ht="15.75" customHeight="1">
      <c r="B9" s="9"/>
      <c r="C9" s="2"/>
      <c r="D9" s="204"/>
      <c r="E9" s="204"/>
      <c r="F9" s="204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 t="s">
        <v>326</v>
      </c>
      <c r="F13" s="24"/>
      <c r="G13" s="2"/>
      <c r="H13"/>
      <c r="I13"/>
      <c r="J13"/>
      <c r="K13" s="2"/>
      <c r="L13" s="6"/>
    </row>
    <row r="14" spans="2:12" ht="12.75">
      <c r="B14" s="9"/>
      <c r="C14" s="28"/>
      <c r="D14" s="204"/>
      <c r="E14" s="204"/>
      <c r="F14" s="204"/>
      <c r="G14" s="2"/>
      <c r="H14"/>
      <c r="I14"/>
      <c r="J14"/>
      <c r="K14" s="2"/>
      <c r="L14" s="6"/>
    </row>
    <row r="15" spans="2:12" ht="12.75">
      <c r="B15" s="9"/>
      <c r="C15" s="28"/>
      <c r="D15" s="204" t="s">
        <v>258</v>
      </c>
      <c r="E15" s="204"/>
      <c r="F15" s="204"/>
      <c r="G15" s="2"/>
      <c r="H15"/>
      <c r="I15"/>
      <c r="J15"/>
      <c r="K15" s="2"/>
      <c r="L15" s="6"/>
    </row>
    <row r="16" spans="2:12" ht="12.75">
      <c r="B16" s="9"/>
      <c r="C16" s="28"/>
      <c r="D16" s="204" t="s">
        <v>259</v>
      </c>
      <c r="E16" s="204"/>
      <c r="F16" s="204"/>
      <c r="G16" s="2"/>
      <c r="H16"/>
      <c r="I16"/>
      <c r="J16"/>
      <c r="K16" s="2"/>
      <c r="L16" s="6"/>
    </row>
    <row r="17" spans="2:12" ht="12.75">
      <c r="B17" s="9"/>
      <c r="C17" s="28"/>
      <c r="D17" s="204" t="s">
        <v>356</v>
      </c>
      <c r="E17" s="204"/>
      <c r="F17" s="204"/>
      <c r="G17" s="2"/>
      <c r="H17"/>
      <c r="I17"/>
      <c r="J17"/>
      <c r="K17" s="2"/>
      <c r="L17" s="6"/>
    </row>
    <row r="18" spans="2:12" ht="12.75">
      <c r="B18" s="9"/>
      <c r="C18" s="28"/>
      <c r="D18" s="204" t="s">
        <v>260</v>
      </c>
      <c r="E18" s="204"/>
      <c r="F18" s="204"/>
      <c r="G18" s="2"/>
      <c r="H18"/>
      <c r="I18"/>
      <c r="J18"/>
      <c r="K18" s="2"/>
      <c r="L18" s="6"/>
    </row>
    <row r="19" spans="2:12" ht="12.75">
      <c r="B19" s="9"/>
      <c r="C19" s="28"/>
      <c r="D19" s="204"/>
      <c r="E19" s="204"/>
      <c r="F19" s="204"/>
      <c r="G19" s="2"/>
      <c r="H19"/>
      <c r="I19"/>
      <c r="J19"/>
      <c r="K19" s="2"/>
      <c r="L19" s="6"/>
    </row>
    <row r="20" spans="2:12" ht="12.75">
      <c r="B20" s="9"/>
      <c r="C20" s="28"/>
      <c r="D20" s="204" t="s">
        <v>261</v>
      </c>
      <c r="E20" s="204"/>
      <c r="F20" s="204"/>
      <c r="G20" s="2"/>
      <c r="H20"/>
      <c r="I20"/>
      <c r="J20"/>
      <c r="K20" s="2"/>
      <c r="L20" s="6"/>
    </row>
    <row r="21" spans="2:12" ht="6" customHeight="1">
      <c r="B21" s="9"/>
      <c r="C21" s="28"/>
      <c r="D21" s="204"/>
      <c r="E21" s="204"/>
      <c r="F21" s="204"/>
      <c r="G21" s="2"/>
      <c r="H21"/>
      <c r="I21"/>
      <c r="J21"/>
      <c r="K21" s="2"/>
      <c r="L21" s="6"/>
    </row>
    <row r="22" spans="2:12" ht="12.75" customHeight="1">
      <c r="B22" s="9"/>
      <c r="C22" s="28"/>
      <c r="D22" s="204" t="s">
        <v>262</v>
      </c>
      <c r="E22" s="204"/>
      <c r="F22" s="204"/>
      <c r="G22" s="2"/>
      <c r="H22"/>
      <c r="I22"/>
      <c r="J22"/>
      <c r="K22" s="2"/>
      <c r="L22" s="6"/>
    </row>
    <row r="23" spans="2:12" ht="12.75" customHeight="1">
      <c r="B23" s="9"/>
      <c r="C23" s="28"/>
      <c r="D23" s="204" t="s">
        <v>263</v>
      </c>
      <c r="E23" s="204"/>
      <c r="F23" s="204"/>
      <c r="G23" s="2"/>
      <c r="H23"/>
      <c r="I23"/>
      <c r="J23"/>
      <c r="K23" s="2"/>
      <c r="L23" s="6"/>
    </row>
    <row r="24" spans="2:12" ht="13.5" thickBot="1">
      <c r="B24" s="9"/>
      <c r="C24" s="2"/>
      <c r="D24" s="2"/>
      <c r="E24" s="4"/>
      <c r="F24" s="4"/>
      <c r="G24" s="48"/>
      <c r="H24" s="48"/>
      <c r="I24" s="2"/>
      <c r="J24" s="2"/>
      <c r="K24" s="2"/>
      <c r="L24" s="6"/>
    </row>
    <row r="25" spans="3:11" ht="13.5" thickTop="1">
      <c r="C25" s="7"/>
      <c r="D25" s="7"/>
      <c r="E25" s="22"/>
      <c r="F25" s="22"/>
      <c r="G25" s="49"/>
      <c r="H25" s="49"/>
      <c r="I25" s="7"/>
      <c r="J25" s="7"/>
      <c r="K25" s="7"/>
    </row>
    <row r="26" spans="2:12" ht="22.5">
      <c r="B26" s="9"/>
      <c r="C26" s="2"/>
      <c r="D26" s="44" t="s">
        <v>8</v>
      </c>
      <c r="E26" s="3"/>
      <c r="F26" s="3"/>
      <c r="G26" s="3"/>
      <c r="H26" s="3"/>
      <c r="I26" s="3"/>
      <c r="J26" s="3"/>
      <c r="K26" s="2"/>
      <c r="L26" s="6"/>
    </row>
    <row r="27" spans="2:12" ht="9.75" customHeight="1">
      <c r="B27" s="9"/>
      <c r="C27" s="2"/>
      <c r="D27" s="5"/>
      <c r="E27" s="5"/>
      <c r="F27" s="5"/>
      <c r="G27" s="5"/>
      <c r="H27" s="5"/>
      <c r="I27" s="5"/>
      <c r="J27" s="5"/>
      <c r="K27" s="2"/>
      <c r="L27" s="6"/>
    </row>
    <row r="28" spans="2:12" ht="15.75">
      <c r="B28" s="9"/>
      <c r="C28" s="2"/>
      <c r="D28" s="47" t="str">
        <f>SUBSTITUTE(+D7,"Objective","")</f>
        <v>Problem 8-9 </v>
      </c>
      <c r="E28" s="46"/>
      <c r="F28" s="46"/>
      <c r="G28" s="46"/>
      <c r="H28" s="46"/>
      <c r="I28" s="46"/>
      <c r="J28" s="46"/>
      <c r="K28" s="2"/>
      <c r="L28" s="6"/>
    </row>
    <row r="29" spans="2:12" ht="9.75" customHeight="1">
      <c r="B29" s="9"/>
      <c r="C29" s="2"/>
      <c r="D29" s="45" t="s">
        <v>9</v>
      </c>
      <c r="E29" s="5"/>
      <c r="F29" s="5"/>
      <c r="G29" s="5"/>
      <c r="H29" s="5"/>
      <c r="I29" s="5"/>
      <c r="J29" s="5"/>
      <c r="K29" s="2"/>
      <c r="L29" s="6"/>
    </row>
    <row r="30" spans="2:12" ht="6" customHeight="1">
      <c r="B30" s="9"/>
      <c r="C30" s="2"/>
      <c r="D30" s="14"/>
      <c r="E30" s="5"/>
      <c r="F30" s="5"/>
      <c r="G30" s="5"/>
      <c r="H30" s="5"/>
      <c r="I30" s="5"/>
      <c r="J30" s="5"/>
      <c r="K30" s="2"/>
      <c r="L30" s="6"/>
    </row>
    <row r="31" spans="2:12" ht="12.75" customHeight="1">
      <c r="B31" s="9"/>
      <c r="C31" s="2"/>
      <c r="D31" s="196" t="s">
        <v>264</v>
      </c>
      <c r="E31" s="5"/>
      <c r="F31" s="5"/>
      <c r="G31" s="5"/>
      <c r="H31" s="5"/>
      <c r="I31" s="5"/>
      <c r="J31" s="5"/>
      <c r="K31" s="2"/>
      <c r="L31" s="6"/>
    </row>
    <row r="32" spans="2:12" ht="12.75" customHeight="1">
      <c r="B32" s="9"/>
      <c r="C32" s="2"/>
      <c r="D32" s="196" t="s">
        <v>265</v>
      </c>
      <c r="E32" s="5"/>
      <c r="F32" s="5"/>
      <c r="G32" s="5"/>
      <c r="H32" s="5"/>
      <c r="I32" s="5"/>
      <c r="J32" s="5"/>
      <c r="K32" s="2"/>
      <c r="L32" s="6"/>
    </row>
    <row r="33" spans="2:12" ht="6" customHeight="1">
      <c r="B33" s="9"/>
      <c r="C33" s="2"/>
      <c r="D33"/>
      <c r="E33"/>
      <c r="F33"/>
      <c r="G33"/>
      <c r="H33" s="5"/>
      <c r="I33" s="5"/>
      <c r="J33" s="5"/>
      <c r="K33" s="2"/>
      <c r="L33" s="6"/>
    </row>
    <row r="34" spans="2:12" ht="12.75" customHeight="1">
      <c r="B34" s="9"/>
      <c r="C34" s="2"/>
      <c r="D34" s="16" t="s">
        <v>261</v>
      </c>
      <c r="E34"/>
      <c r="F34"/>
      <c r="G34"/>
      <c r="H34" s="5"/>
      <c r="I34" s="5"/>
      <c r="J34" s="5"/>
      <c r="K34" s="2"/>
      <c r="L34" s="6"/>
    </row>
    <row r="35" spans="2:12" ht="6" customHeight="1">
      <c r="B35" s="9"/>
      <c r="C35" s="2"/>
      <c r="D35"/>
      <c r="E35"/>
      <c r="F35"/>
      <c r="G35"/>
      <c r="H35"/>
      <c r="I35"/>
      <c r="J35"/>
      <c r="K35" s="2"/>
      <c r="L35" s="6"/>
    </row>
    <row r="36" spans="2:12" ht="12.75">
      <c r="B36" s="9"/>
      <c r="C36" s="2"/>
      <c r="D36" t="s">
        <v>266</v>
      </c>
      <c r="E36"/>
      <c r="F36" s="75" t="s">
        <v>61</v>
      </c>
      <c r="G36" t="s">
        <v>267</v>
      </c>
      <c r="H36"/>
      <c r="I36"/>
      <c r="J36"/>
      <c r="K36" s="2"/>
      <c r="L36" s="6"/>
    </row>
    <row r="37" spans="2:12" ht="6" customHeight="1">
      <c r="B37" s="9"/>
      <c r="C37" s="2"/>
      <c r="D37"/>
      <c r="E37"/>
      <c r="F37"/>
      <c r="G37"/>
      <c r="H37"/>
      <c r="I37"/>
      <c r="J37"/>
      <c r="K37" s="2"/>
      <c r="L37" s="6"/>
    </row>
    <row r="38" spans="2:12" ht="12.75">
      <c r="B38" s="9"/>
      <c r="C38" s="2"/>
      <c r="D38" s="16" t="s">
        <v>262</v>
      </c>
      <c r="E38"/>
      <c r="F38"/>
      <c r="G38"/>
      <c r="H38"/>
      <c r="I38"/>
      <c r="J38"/>
      <c r="K38" s="2"/>
      <c r="L38" s="6"/>
    </row>
    <row r="39" spans="2:12" ht="12.75">
      <c r="B39" s="9"/>
      <c r="C39" s="2"/>
      <c r="D39" s="16" t="s">
        <v>263</v>
      </c>
      <c r="E39"/>
      <c r="F39"/>
      <c r="G39"/>
      <c r="H39"/>
      <c r="I39"/>
      <c r="J39"/>
      <c r="K39" s="2"/>
      <c r="L39" s="6"/>
    </row>
    <row r="40" spans="2:12" ht="6" customHeight="1">
      <c r="B40" s="9"/>
      <c r="C40" s="2"/>
      <c r="D40" s="16"/>
      <c r="E40"/>
      <c r="F40"/>
      <c r="G40"/>
      <c r="H40"/>
      <c r="I40"/>
      <c r="J40"/>
      <c r="K40" s="2"/>
      <c r="L40" s="6"/>
    </row>
    <row r="41" spans="2:12" ht="12.75">
      <c r="B41" s="9"/>
      <c r="C41" s="2"/>
      <c r="D41" s="16" t="s">
        <v>268</v>
      </c>
      <c r="E41" s="197" t="s">
        <v>329</v>
      </c>
      <c r="F41"/>
      <c r="G41"/>
      <c r="H41"/>
      <c r="I41"/>
      <c r="J41"/>
      <c r="K41" s="2"/>
      <c r="L41" s="6"/>
    </row>
    <row r="42" spans="2:12" ht="12.75">
      <c r="B42" s="9"/>
      <c r="C42" s="2"/>
      <c r="D42" s="16" t="s">
        <v>269</v>
      </c>
      <c r="E42" s="73" t="s">
        <v>61</v>
      </c>
      <c r="F42" t="s">
        <v>328</v>
      </c>
      <c r="G42"/>
      <c r="H42"/>
      <c r="I42"/>
      <c r="J42"/>
      <c r="K42" s="2"/>
      <c r="L42" s="6"/>
    </row>
    <row r="43" spans="2:12" ht="12.75">
      <c r="B43" s="9"/>
      <c r="C43" s="2"/>
      <c r="D43" s="16" t="s">
        <v>11</v>
      </c>
      <c r="E43" s="73" t="s">
        <v>61</v>
      </c>
      <c r="F43"/>
      <c r="G43"/>
      <c r="H43"/>
      <c r="I43"/>
      <c r="J43"/>
      <c r="K43" s="2"/>
      <c r="L43" s="6"/>
    </row>
    <row r="44" spans="2:12" ht="12.75">
      <c r="B44" s="9"/>
      <c r="C44" s="2"/>
      <c r="D44" s="16" t="s">
        <v>270</v>
      </c>
      <c r="E44" s="73" t="s">
        <v>61</v>
      </c>
      <c r="F44"/>
      <c r="G44"/>
      <c r="H44"/>
      <c r="I44"/>
      <c r="J44"/>
      <c r="K44" s="2"/>
      <c r="L44" s="6"/>
    </row>
    <row r="45" spans="2:12" ht="12.75">
      <c r="B45" s="9"/>
      <c r="C45" s="2"/>
      <c r="D45" s="16" t="s">
        <v>24</v>
      </c>
      <c r="E45" s="73" t="s">
        <v>61</v>
      </c>
      <c r="F45"/>
      <c r="G45"/>
      <c r="H45"/>
      <c r="I45"/>
      <c r="J45"/>
      <c r="K45" s="2"/>
      <c r="L45" s="6"/>
    </row>
    <row r="46" spans="2:12" ht="12.75">
      <c r="B46" s="9"/>
      <c r="C46" s="2"/>
      <c r="D46" s="16" t="s">
        <v>271</v>
      </c>
      <c r="E46" s="73"/>
      <c r="F46"/>
      <c r="G46"/>
      <c r="H46"/>
      <c r="I46"/>
      <c r="J46"/>
      <c r="K46" s="2"/>
      <c r="L46" s="6"/>
    </row>
    <row r="47" spans="2:12" ht="12.75">
      <c r="B47" s="9"/>
      <c r="C47" s="2"/>
      <c r="D47" s="16" t="s">
        <v>272</v>
      </c>
      <c r="E47" s="73" t="s">
        <v>61</v>
      </c>
      <c r="F47"/>
      <c r="G47"/>
      <c r="H47"/>
      <c r="I47"/>
      <c r="J47"/>
      <c r="K47" s="2"/>
      <c r="L47" s="6"/>
    </row>
    <row r="48" spans="2:12" ht="12.75">
      <c r="B48" s="9"/>
      <c r="C48" s="2"/>
      <c r="D48" s="16" t="s">
        <v>273</v>
      </c>
      <c r="E48" s="108" t="s">
        <v>61</v>
      </c>
      <c r="F48"/>
      <c r="G48"/>
      <c r="H48"/>
      <c r="I48"/>
      <c r="J48"/>
      <c r="K48" s="2"/>
      <c r="L48" s="6"/>
    </row>
    <row r="49" spans="2:12" ht="12.75">
      <c r="B49" s="9"/>
      <c r="C49" s="2"/>
      <c r="D49" s="16" t="s">
        <v>274</v>
      </c>
      <c r="E49" s="108">
        <f>+E48-1000000</f>
        <v>-1000000</v>
      </c>
      <c r="F49"/>
      <c r="G49"/>
      <c r="H49"/>
      <c r="I49"/>
      <c r="J49"/>
      <c r="K49" s="2"/>
      <c r="L49" s="6"/>
    </row>
    <row r="50" spans="2:12" ht="13.5" thickBot="1">
      <c r="B50" s="9"/>
      <c r="C50" s="2"/>
      <c r="D50"/>
      <c r="E50"/>
      <c r="F50"/>
      <c r="G50"/>
      <c r="H50"/>
      <c r="I50"/>
      <c r="J50"/>
      <c r="K50" s="2"/>
      <c r="L50" s="6"/>
    </row>
    <row r="51" spans="3:11" ht="13.5" thickTop="1">
      <c r="C51" s="7"/>
      <c r="D51" s="7"/>
      <c r="E51" s="8"/>
      <c r="F51" s="8"/>
      <c r="G51" s="49"/>
      <c r="H51" s="49"/>
      <c r="I51" s="7"/>
      <c r="J51" s="7"/>
      <c r="K51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B2:L50"/>
  <sheetViews>
    <sheetView showGridLines="0" showRowColHeaders="0"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2" sqref="F5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275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276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 t="s">
        <v>326</v>
      </c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>
      <c r="B15" s="9"/>
      <c r="C15" s="2"/>
      <c r="D15" s="16" t="s">
        <v>277</v>
      </c>
      <c r="E15" s="16"/>
      <c r="F15" s="16"/>
      <c r="G15" s="2"/>
      <c r="H15"/>
      <c r="I15"/>
      <c r="J15"/>
      <c r="K15" s="2"/>
      <c r="L15" s="6"/>
    </row>
    <row r="16" spans="2:12" ht="12.75">
      <c r="B16" s="9"/>
      <c r="C16" s="2"/>
      <c r="D16" s="16" t="s">
        <v>278</v>
      </c>
      <c r="E16" s="16"/>
      <c r="F16" s="16"/>
      <c r="G16" s="2"/>
      <c r="H16"/>
      <c r="I16"/>
      <c r="J16"/>
      <c r="K16" s="2"/>
      <c r="L16" s="6"/>
    </row>
    <row r="17" spans="2:12" ht="6" customHeight="1">
      <c r="B17" s="9"/>
      <c r="C17" s="2"/>
      <c r="D17" s="16"/>
      <c r="E17" s="16"/>
      <c r="F17" s="16"/>
      <c r="G17" s="2"/>
      <c r="H17"/>
      <c r="I17"/>
      <c r="J17"/>
      <c r="K17" s="2"/>
      <c r="L17" s="6"/>
    </row>
    <row r="18" spans="2:12" ht="12.75">
      <c r="B18" s="9"/>
      <c r="C18" s="2"/>
      <c r="D18" s="16" t="s">
        <v>279</v>
      </c>
      <c r="E18" s="16"/>
      <c r="F18" s="16"/>
      <c r="G18" s="2"/>
      <c r="H18"/>
      <c r="I18"/>
      <c r="J18"/>
      <c r="K18" s="2"/>
      <c r="L18" s="6"/>
    </row>
    <row r="19" spans="2:12" ht="6" customHeight="1">
      <c r="B19" s="9"/>
      <c r="C19" s="2"/>
      <c r="D19" s="16"/>
      <c r="E19" s="16"/>
      <c r="F19" s="16"/>
      <c r="G19" s="2"/>
      <c r="H19"/>
      <c r="I19"/>
      <c r="J19"/>
      <c r="K19" s="2"/>
      <c r="L19" s="6"/>
    </row>
    <row r="20" spans="2:12" ht="12.75">
      <c r="B20" s="9"/>
      <c r="C20" s="2"/>
      <c r="D20" s="16" t="s">
        <v>280</v>
      </c>
      <c r="E20" s="16"/>
      <c r="F20" s="16"/>
      <c r="G20" s="2"/>
      <c r="H20"/>
      <c r="I20"/>
      <c r="J20"/>
      <c r="K20" s="2"/>
      <c r="L20" s="6"/>
    </row>
    <row r="21" spans="2:12" ht="6" customHeight="1">
      <c r="B21" s="9"/>
      <c r="C21" s="2"/>
      <c r="D21" s="16"/>
      <c r="E21" s="16"/>
      <c r="F21" s="16"/>
      <c r="G21" s="2"/>
      <c r="H21"/>
      <c r="I21"/>
      <c r="J21"/>
      <c r="K21" s="2"/>
      <c r="L21" s="6"/>
    </row>
    <row r="22" spans="2:12" ht="12.75">
      <c r="B22" s="9"/>
      <c r="C22" s="2"/>
      <c r="D22" s="16" t="s">
        <v>281</v>
      </c>
      <c r="E22" s="16"/>
      <c r="F22" s="16"/>
      <c r="G22" s="2"/>
      <c r="H22"/>
      <c r="I22"/>
      <c r="J22"/>
      <c r="K22" s="2"/>
      <c r="L22" s="6"/>
    </row>
    <row r="23" spans="2:12" ht="13.5" thickBot="1">
      <c r="B23" s="9"/>
      <c r="C23" s="2"/>
      <c r="D23" s="2"/>
      <c r="E23" s="4"/>
      <c r="F23" s="4"/>
      <c r="G23" s="48"/>
      <c r="H23" s="48"/>
      <c r="I23" s="2"/>
      <c r="J23" s="2"/>
      <c r="K23" s="2"/>
      <c r="L23" s="6"/>
    </row>
    <row r="24" spans="3:11" ht="13.5" thickTop="1">
      <c r="C24" s="7"/>
      <c r="D24" s="7"/>
      <c r="E24" s="22"/>
      <c r="F24" s="22"/>
      <c r="G24" s="49"/>
      <c r="H24" s="49"/>
      <c r="I24" s="7"/>
      <c r="J24" s="7"/>
      <c r="K24" s="7"/>
    </row>
    <row r="25" spans="2:12" ht="22.5">
      <c r="B25" s="9"/>
      <c r="C25" s="2"/>
      <c r="D25" s="44" t="s">
        <v>8</v>
      </c>
      <c r="E25" s="3"/>
      <c r="F25" s="3"/>
      <c r="G25" s="3"/>
      <c r="H25" s="3"/>
      <c r="I25" s="3"/>
      <c r="J25" s="3"/>
      <c r="K25" s="2"/>
      <c r="L25" s="6"/>
    </row>
    <row r="26" spans="2:12" ht="9.75" customHeight="1">
      <c r="B26" s="9"/>
      <c r="C26" s="2"/>
      <c r="D26" s="5"/>
      <c r="E26" s="5"/>
      <c r="F26" s="5"/>
      <c r="G26" s="5"/>
      <c r="H26" s="5"/>
      <c r="I26" s="5"/>
      <c r="J26" s="5"/>
      <c r="K26" s="2"/>
      <c r="L26" s="6"/>
    </row>
    <row r="27" spans="2:12" ht="15.75">
      <c r="B27" s="9"/>
      <c r="C27" s="2"/>
      <c r="D27" s="47" t="str">
        <f>SUBSTITUTE(+D7,"Objective","")</f>
        <v>Problem 8-21 </v>
      </c>
      <c r="E27" s="46"/>
      <c r="F27" s="46"/>
      <c r="G27" s="46"/>
      <c r="H27" s="46"/>
      <c r="I27" s="46"/>
      <c r="J27" s="46"/>
      <c r="K27" s="2"/>
      <c r="L27" s="6"/>
    </row>
    <row r="28" spans="2:12" ht="9.75" customHeight="1">
      <c r="B28" s="9"/>
      <c r="C28" s="2"/>
      <c r="D28" s="45" t="s">
        <v>9</v>
      </c>
      <c r="E28" s="5"/>
      <c r="F28" s="5"/>
      <c r="G28" s="5"/>
      <c r="H28" s="5"/>
      <c r="I28" s="5"/>
      <c r="J28" s="5"/>
      <c r="K28" s="2"/>
      <c r="L28" s="6"/>
    </row>
    <row r="29" spans="2:12" ht="6" customHeight="1">
      <c r="B29" s="9"/>
      <c r="C29" s="2"/>
      <c r="D29" s="14"/>
      <c r="E29" s="5"/>
      <c r="F29" s="5"/>
      <c r="G29" s="5"/>
      <c r="H29" s="5"/>
      <c r="I29" s="5"/>
      <c r="J29" s="5"/>
      <c r="K29" s="2"/>
      <c r="L29" s="6"/>
    </row>
    <row r="30" spans="2:12" ht="12.75" customHeight="1">
      <c r="B30" s="9"/>
      <c r="C30" s="2"/>
      <c r="D30" t="s">
        <v>282</v>
      </c>
      <c r="E30"/>
      <c r="F30"/>
      <c r="G30"/>
      <c r="H30" s="5"/>
      <c r="I30" s="5"/>
      <c r="J30" s="5"/>
      <c r="K30" s="2"/>
      <c r="L30" s="6"/>
    </row>
    <row r="31" spans="2:12" ht="6" customHeight="1">
      <c r="B31" s="9"/>
      <c r="C31" s="2"/>
      <c r="D31"/>
      <c r="E31"/>
      <c r="F31"/>
      <c r="G31"/>
      <c r="H31" s="5"/>
      <c r="I31" s="5"/>
      <c r="J31" s="5"/>
      <c r="K31" s="2"/>
      <c r="L31" s="6"/>
    </row>
    <row r="32" spans="2:12" ht="12.75" customHeight="1">
      <c r="B32" s="9"/>
      <c r="C32" s="2"/>
      <c r="D32" s="16" t="s">
        <v>279</v>
      </c>
      <c r="E32"/>
      <c r="F32"/>
      <c r="G32"/>
      <c r="H32"/>
      <c r="I32"/>
      <c r="J32"/>
      <c r="K32" s="2"/>
      <c r="L32" s="6"/>
    </row>
    <row r="33" spans="2:12" ht="6" customHeight="1">
      <c r="B33" s="9"/>
      <c r="C33" s="2"/>
      <c r="D33"/>
      <c r="E33"/>
      <c r="F33"/>
      <c r="G33"/>
      <c r="H33"/>
      <c r="I33"/>
      <c r="J33"/>
      <c r="K33" s="2"/>
      <c r="L33" s="6"/>
    </row>
    <row r="34" spans="2:12" ht="12.75" customHeight="1">
      <c r="B34" s="9"/>
      <c r="C34" s="2"/>
      <c r="D34"/>
      <c r="E34" s="72" t="s">
        <v>283</v>
      </c>
      <c r="F34" s="72" t="s">
        <v>284</v>
      </c>
      <c r="G34"/>
      <c r="H34"/>
      <c r="I34"/>
      <c r="J34"/>
      <c r="K34" s="2"/>
      <c r="L34" s="6"/>
    </row>
    <row r="35" spans="2:12" ht="12.75">
      <c r="B35" s="9"/>
      <c r="C35" s="2"/>
      <c r="D35" t="s">
        <v>11</v>
      </c>
      <c r="E35" s="73"/>
      <c r="F35" s="73" t="s">
        <v>61</v>
      </c>
      <c r="G35"/>
      <c r="H35"/>
      <c r="I35"/>
      <c r="J35"/>
      <c r="K35" s="2"/>
      <c r="L35" s="6"/>
    </row>
    <row r="36" spans="2:12" ht="12.75">
      <c r="B36" s="9"/>
      <c r="C36" s="2"/>
      <c r="D36" t="s">
        <v>47</v>
      </c>
      <c r="E36" s="13">
        <f>+E35*2/3</f>
        <v>0</v>
      </c>
      <c r="F36" s="13">
        <f>+F35*2/3</f>
        <v>0</v>
      </c>
      <c r="G36"/>
      <c r="H36"/>
      <c r="I36"/>
      <c r="J36"/>
      <c r="K36" s="2"/>
      <c r="L36" s="6"/>
    </row>
    <row r="37" spans="2:12" ht="12.75">
      <c r="B37" s="9"/>
      <c r="C37" s="2"/>
      <c r="D37" t="s">
        <v>22</v>
      </c>
      <c r="E37" s="13">
        <v>1000</v>
      </c>
      <c r="F37" s="75"/>
      <c r="G37"/>
      <c r="H37"/>
      <c r="I37"/>
      <c r="J37"/>
      <c r="K37" s="2"/>
      <c r="L37" s="6"/>
    </row>
    <row r="38" spans="2:12" ht="12.75">
      <c r="B38" s="9"/>
      <c r="C38" s="2"/>
      <c r="D38" t="s">
        <v>24</v>
      </c>
      <c r="E38" s="13">
        <v>500</v>
      </c>
      <c r="F38" s="75"/>
      <c r="G38"/>
      <c r="H38"/>
      <c r="I38"/>
      <c r="J38"/>
      <c r="K38" s="2"/>
      <c r="L38" s="6"/>
    </row>
    <row r="39" spans="2:12" ht="13.5" thickBot="1">
      <c r="B39" s="9"/>
      <c r="C39" s="2"/>
      <c r="D39" t="s">
        <v>285</v>
      </c>
      <c r="E39" s="141">
        <f>+E35-E36-E37-E38</f>
        <v>-1500</v>
      </c>
      <c r="F39" s="141">
        <f>+F35-F36-F37-F38</f>
        <v>0</v>
      </c>
      <c r="G39"/>
      <c r="H39"/>
      <c r="I39"/>
      <c r="J39"/>
      <c r="K39" s="2"/>
      <c r="L39" s="6"/>
    </row>
    <row r="40" spans="2:12" ht="13.5" thickTop="1">
      <c r="B40" s="9"/>
      <c r="C40" s="2"/>
      <c r="D40"/>
      <c r="E40"/>
      <c r="F40"/>
      <c r="G40"/>
      <c r="H40"/>
      <c r="I40"/>
      <c r="J40"/>
      <c r="K40" s="2"/>
      <c r="L40" s="6"/>
    </row>
    <row r="41" spans="2:12" ht="12.75">
      <c r="B41" s="9"/>
      <c r="C41" s="2"/>
      <c r="D41" s="16" t="s">
        <v>280</v>
      </c>
      <c r="E41"/>
      <c r="F41"/>
      <c r="G41"/>
      <c r="H41"/>
      <c r="I41"/>
      <c r="J41"/>
      <c r="K41" s="2"/>
      <c r="L41" s="6"/>
    </row>
    <row r="42" spans="2:12" ht="12.75">
      <c r="B42" s="9"/>
      <c r="C42" s="2"/>
      <c r="D42"/>
      <c r="E42"/>
      <c r="F42"/>
      <c r="G42"/>
      <c r="H42"/>
      <c r="I42"/>
      <c r="J42"/>
      <c r="K42" s="2"/>
      <c r="L42" s="6"/>
    </row>
    <row r="43" spans="2:12" ht="12.75">
      <c r="B43" s="9"/>
      <c r="C43" s="2"/>
      <c r="D43" t="s">
        <v>286</v>
      </c>
      <c r="E43"/>
      <c r="F43" s="76" t="s">
        <v>61</v>
      </c>
      <c r="G43"/>
      <c r="H43"/>
      <c r="I43"/>
      <c r="J43"/>
      <c r="K43" s="2"/>
      <c r="L43" s="6"/>
    </row>
    <row r="44" spans="2:12" ht="12.75">
      <c r="B44" s="9"/>
      <c r="C44" s="2"/>
      <c r="D44"/>
      <c r="E44"/>
      <c r="F44"/>
      <c r="G44"/>
      <c r="H44"/>
      <c r="I44"/>
      <c r="J44"/>
      <c r="K44" s="2"/>
      <c r="L44" s="6"/>
    </row>
    <row r="45" spans="2:12" ht="12.75">
      <c r="B45" s="9"/>
      <c r="C45" s="2"/>
      <c r="D45" s="16" t="s">
        <v>281</v>
      </c>
      <c r="E45"/>
      <c r="F45"/>
      <c r="G45"/>
      <c r="H45"/>
      <c r="I45"/>
      <c r="J45"/>
      <c r="K45" s="2"/>
      <c r="L45" s="6"/>
    </row>
    <row r="46" spans="2:12" ht="12.75">
      <c r="B46" s="9"/>
      <c r="C46" s="2"/>
      <c r="D46"/>
      <c r="E46"/>
      <c r="F46"/>
      <c r="G46"/>
      <c r="H46"/>
      <c r="I46"/>
      <c r="J46"/>
      <c r="K46" s="2"/>
      <c r="L46" s="6"/>
    </row>
    <row r="47" spans="2:12" ht="12.75">
      <c r="B47" s="9"/>
      <c r="C47" s="2"/>
      <c r="D47" t="s">
        <v>287</v>
      </c>
      <c r="E47"/>
      <c r="F47" s="138">
        <f>(F39-E39)/E39</f>
        <v>-1</v>
      </c>
      <c r="G47"/>
      <c r="H47"/>
      <c r="I47"/>
      <c r="J47"/>
      <c r="K47" s="2"/>
      <c r="L47" s="6"/>
    </row>
    <row r="48" spans="2:12" ht="12.75">
      <c r="B48" s="9"/>
      <c r="C48" s="2"/>
      <c r="D48" t="s">
        <v>288</v>
      </c>
      <c r="E48"/>
      <c r="F48" s="138">
        <f>+F43*0.05</f>
        <v>0</v>
      </c>
      <c r="G48"/>
      <c r="H48"/>
      <c r="I48"/>
      <c r="J48"/>
      <c r="K48" s="2"/>
      <c r="L48" s="6"/>
    </row>
    <row r="49" spans="2:12" ht="13.5" thickBot="1">
      <c r="B49" s="9"/>
      <c r="C49" s="2"/>
      <c r="D49"/>
      <c r="E49"/>
      <c r="F49"/>
      <c r="G49"/>
      <c r="H49"/>
      <c r="I49"/>
      <c r="J49"/>
      <c r="K49" s="2"/>
      <c r="L49" s="6"/>
    </row>
    <row r="50" spans="3:11" ht="13.5" thickTop="1">
      <c r="C50" s="7"/>
      <c r="D50" s="7"/>
      <c r="E50" s="8"/>
      <c r="F50" s="8"/>
      <c r="G50" s="49"/>
      <c r="H50" s="49"/>
      <c r="I50" s="7"/>
      <c r="J50" s="7"/>
      <c r="K50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B2:L69"/>
  <sheetViews>
    <sheetView showGridLines="0" showRowColHeaders="0" workbookViewId="0" topLeftCell="A1">
      <pane xSplit="1" ySplit="2" topLeftCell="B33" activePane="bottomRight" state="frozen"/>
      <selection pane="topLeft" activeCell="A1" sqref="A1:M79"/>
      <selection pane="topRight" activeCell="A1" sqref="A1:M79"/>
      <selection pane="bottomLeft" activeCell="A1" sqref="A1:M79"/>
      <selection pane="bottomRight" activeCell="D56" sqref="D56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135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136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/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>
      <c r="B15" s="9"/>
      <c r="C15" s="2"/>
      <c r="D15" t="s">
        <v>137</v>
      </c>
      <c r="E15"/>
      <c r="F15"/>
      <c r="G15"/>
      <c r="H15"/>
      <c r="I15"/>
      <c r="J15" s="2"/>
      <c r="K15" s="2"/>
      <c r="L15" s="6"/>
    </row>
    <row r="16" spans="2:12" ht="6" customHeight="1">
      <c r="B16" s="9"/>
      <c r="C16" s="2"/>
      <c r="D16"/>
      <c r="E16"/>
      <c r="F16"/>
      <c r="G16"/>
      <c r="H16"/>
      <c r="I16"/>
      <c r="J16" s="2"/>
      <c r="K16" s="2"/>
      <c r="L16" s="6"/>
    </row>
    <row r="17" spans="2:12" ht="12.75">
      <c r="B17" s="9"/>
      <c r="C17" s="2"/>
      <c r="D17" s="60"/>
      <c r="E17" s="60"/>
      <c r="F17" s="69" t="s">
        <v>138</v>
      </c>
      <c r="G17" s="69"/>
      <c r="H17"/>
      <c r="I17"/>
      <c r="J17" s="2"/>
      <c r="K17" s="2"/>
      <c r="L17" s="6"/>
    </row>
    <row r="18" spans="2:12" ht="15" customHeight="1">
      <c r="B18" s="9"/>
      <c r="C18" s="2"/>
      <c r="D18" s="128" t="s">
        <v>139</v>
      </c>
      <c r="E18" s="129" t="s">
        <v>140</v>
      </c>
      <c r="F18" s="129" t="s">
        <v>141</v>
      </c>
      <c r="G18" s="129" t="s">
        <v>142</v>
      </c>
      <c r="H18"/>
      <c r="I18"/>
      <c r="J18" s="2"/>
      <c r="K18" s="2"/>
      <c r="L18" s="6"/>
    </row>
    <row r="19" spans="2:12" ht="12.75" customHeight="1">
      <c r="B19" s="9"/>
      <c r="C19" s="2"/>
      <c r="D19" t="s">
        <v>143</v>
      </c>
      <c r="E19">
        <v>0.2</v>
      </c>
      <c r="F19" s="66">
        <v>-0.05</v>
      </c>
      <c r="G19" s="66">
        <v>0.14</v>
      </c>
      <c r="H19"/>
      <c r="I19"/>
      <c r="J19" s="2"/>
      <c r="K19" s="2"/>
      <c r="L19" s="6"/>
    </row>
    <row r="20" spans="2:12" ht="12.75" customHeight="1">
      <c r="B20" s="9"/>
      <c r="C20" s="2"/>
      <c r="D20" t="s">
        <v>144</v>
      </c>
      <c r="E20">
        <v>0.6</v>
      </c>
      <c r="F20" s="66">
        <v>0.15</v>
      </c>
      <c r="G20" s="66">
        <v>0.08</v>
      </c>
      <c r="H20"/>
      <c r="I20"/>
      <c r="J20" s="2"/>
      <c r="K20" s="2"/>
      <c r="L20" s="6"/>
    </row>
    <row r="21" spans="2:12" ht="12.75" customHeight="1">
      <c r="B21" s="9"/>
      <c r="C21" s="2"/>
      <c r="D21" s="50" t="s">
        <v>145</v>
      </c>
      <c r="E21" s="50">
        <v>0.2</v>
      </c>
      <c r="F21" s="67">
        <v>0.25</v>
      </c>
      <c r="G21" s="67">
        <v>0.04</v>
      </c>
      <c r="H21"/>
      <c r="I21"/>
      <c r="J21" s="2"/>
      <c r="K21" s="2"/>
      <c r="L21" s="6"/>
    </row>
    <row r="22" spans="2:12" ht="12.75" customHeight="1">
      <c r="B22" s="9"/>
      <c r="C22" s="2"/>
      <c r="D22"/>
      <c r="E22"/>
      <c r="F22"/>
      <c r="G22"/>
      <c r="H22"/>
      <c r="I22"/>
      <c r="J22" s="2"/>
      <c r="K22" s="2"/>
      <c r="L22" s="6"/>
    </row>
    <row r="23" spans="2:12" ht="6" customHeight="1">
      <c r="B23" s="9"/>
      <c r="C23" s="2"/>
      <c r="D23"/>
      <c r="E23"/>
      <c r="F23"/>
      <c r="G23"/>
      <c r="H23"/>
      <c r="I23"/>
      <c r="J23" s="2"/>
      <c r="K23" s="2"/>
      <c r="L23" s="6"/>
    </row>
    <row r="24" spans="2:12" ht="12.75">
      <c r="B24" s="9"/>
      <c r="C24" s="2"/>
      <c r="D24" t="s">
        <v>146</v>
      </c>
      <c r="E24"/>
      <c r="F24"/>
      <c r="G24" s="12"/>
      <c r="H24"/>
      <c r="I24"/>
      <c r="J24" s="2"/>
      <c r="K24" s="2"/>
      <c r="L24" s="6"/>
    </row>
    <row r="25" spans="2:12" ht="6" customHeight="1">
      <c r="B25" s="9"/>
      <c r="C25" s="2"/>
      <c r="D25"/>
      <c r="E25"/>
      <c r="F25"/>
      <c r="G25" s="13"/>
      <c r="H25"/>
      <c r="I25"/>
      <c r="J25" s="2"/>
      <c r="K25" s="2"/>
      <c r="L25" s="6"/>
    </row>
    <row r="26" spans="2:12" ht="12.75">
      <c r="B26" s="9"/>
      <c r="C26" s="2"/>
      <c r="D26" t="s">
        <v>147</v>
      </c>
      <c r="E26"/>
      <c r="F26"/>
      <c r="G26" s="13"/>
      <c r="H26"/>
      <c r="I26"/>
      <c r="J26" s="2"/>
      <c r="K26" s="2"/>
      <c r="L26" s="6"/>
    </row>
    <row r="27" spans="2:12" ht="6" customHeight="1">
      <c r="B27" s="9"/>
      <c r="C27" s="2"/>
      <c r="D27"/>
      <c r="E27"/>
      <c r="F27"/>
      <c r="G27" s="13"/>
      <c r="H27"/>
      <c r="I27"/>
      <c r="J27" s="2"/>
      <c r="K27" s="2"/>
      <c r="L27" s="6"/>
    </row>
    <row r="28" spans="2:12" ht="12.75">
      <c r="B28" s="9"/>
      <c r="C28" s="2"/>
      <c r="D28" t="s">
        <v>324</v>
      </c>
      <c r="E28"/>
      <c r="F28"/>
      <c r="G28" s="13"/>
      <c r="H28"/>
      <c r="I28"/>
      <c r="J28" s="2"/>
      <c r="K28" s="2"/>
      <c r="L28" s="6"/>
    </row>
    <row r="29" spans="2:12" ht="13.5" thickBot="1">
      <c r="B29" s="9"/>
      <c r="C29" s="2"/>
      <c r="D29" s="2"/>
      <c r="E29" s="4"/>
      <c r="F29" s="4"/>
      <c r="G29" s="48"/>
      <c r="H29" s="48"/>
      <c r="I29" s="2"/>
      <c r="J29" s="2"/>
      <c r="K29" s="2"/>
      <c r="L29" s="6"/>
    </row>
    <row r="30" spans="3:11" ht="13.5" thickTop="1">
      <c r="C30" s="7"/>
      <c r="D30" s="7"/>
      <c r="E30" s="22"/>
      <c r="F30" s="22"/>
      <c r="G30" s="49"/>
      <c r="H30" s="49"/>
      <c r="I30" s="7"/>
      <c r="J30" s="7"/>
      <c r="K30" s="7"/>
    </row>
    <row r="31" spans="2:12" ht="22.5">
      <c r="B31" s="9"/>
      <c r="C31" s="2"/>
      <c r="D31" s="44" t="s">
        <v>8</v>
      </c>
      <c r="E31" s="3"/>
      <c r="F31" s="3"/>
      <c r="G31" s="3"/>
      <c r="H31" s="3"/>
      <c r="I31" s="3"/>
      <c r="J31" s="3"/>
      <c r="K31" s="2"/>
      <c r="L31" s="6"/>
    </row>
    <row r="32" spans="2:12" ht="9.75" customHeight="1">
      <c r="B32" s="9"/>
      <c r="C32" s="2"/>
      <c r="D32" s="5"/>
      <c r="E32" s="5"/>
      <c r="F32" s="5"/>
      <c r="G32" s="5"/>
      <c r="H32" s="5"/>
      <c r="I32" s="5"/>
      <c r="J32" s="5"/>
      <c r="K32" s="2"/>
      <c r="L32" s="6"/>
    </row>
    <row r="33" spans="2:12" ht="15.75">
      <c r="B33" s="9"/>
      <c r="C33" s="2"/>
      <c r="D33" s="47" t="str">
        <f>SUBSTITUTE(+D7,"Objective","")</f>
        <v>Problem 9-18 </v>
      </c>
      <c r="E33" s="46"/>
      <c r="F33" s="46"/>
      <c r="G33" s="46"/>
      <c r="H33" s="46"/>
      <c r="I33" s="46"/>
      <c r="J33" s="46"/>
      <c r="K33" s="2"/>
      <c r="L33" s="6"/>
    </row>
    <row r="34" spans="2:12" ht="9.75" customHeight="1">
      <c r="B34" s="9"/>
      <c r="C34" s="2"/>
      <c r="D34" s="45" t="s">
        <v>9</v>
      </c>
      <c r="E34" s="5"/>
      <c r="F34" s="5"/>
      <c r="G34" s="5"/>
      <c r="H34" s="5"/>
      <c r="I34" s="5"/>
      <c r="J34" s="5"/>
      <c r="K34" s="2"/>
      <c r="L34" s="6"/>
    </row>
    <row r="35" spans="2:12" ht="6" customHeight="1">
      <c r="B35" s="9"/>
      <c r="C35" s="2"/>
      <c r="D35" s="14"/>
      <c r="E35" s="5"/>
      <c r="F35" s="5"/>
      <c r="G35" s="5"/>
      <c r="H35" s="5"/>
      <c r="I35" s="5"/>
      <c r="J35" s="5"/>
      <c r="K35" s="2"/>
      <c r="L35" s="6"/>
    </row>
    <row r="36" spans="2:12" ht="12.75" customHeight="1">
      <c r="B36" s="9"/>
      <c r="C36" s="2"/>
      <c r="D36" s="101" t="s">
        <v>148</v>
      </c>
      <c r="E36" s="5"/>
      <c r="F36" s="5"/>
      <c r="G36" s="5"/>
      <c r="H36" s="5"/>
      <c r="I36" s="5"/>
      <c r="J36" s="5"/>
      <c r="K36" s="2"/>
      <c r="L36" s="6"/>
    </row>
    <row r="37" spans="2:12" ht="6" customHeight="1">
      <c r="B37" s="9"/>
      <c r="C37" s="2"/>
      <c r="D37" s="14"/>
      <c r="E37" s="5"/>
      <c r="F37" s="5"/>
      <c r="G37" s="5"/>
      <c r="H37" s="5"/>
      <c r="I37" s="5"/>
      <c r="J37" s="5"/>
      <c r="K37" s="2"/>
      <c r="L37" s="6"/>
    </row>
    <row r="38" spans="2:12" ht="12.75" customHeight="1">
      <c r="B38" s="9"/>
      <c r="C38" s="2"/>
      <c r="D38" s="14"/>
      <c r="E38" s="130" t="s">
        <v>149</v>
      </c>
      <c r="F38" s="5"/>
      <c r="G38" s="5"/>
      <c r="H38" s="5"/>
      <c r="I38" s="5"/>
      <c r="J38" s="5"/>
      <c r="K38" s="2"/>
      <c r="L38" s="6"/>
    </row>
    <row r="39" spans="2:12" ht="12.75" customHeight="1">
      <c r="B39" s="9"/>
      <c r="C39" s="2"/>
      <c r="D39" s="101" t="s">
        <v>141</v>
      </c>
      <c r="E39" s="131">
        <v>0.6</v>
      </c>
      <c r="F39" s="5"/>
      <c r="G39" s="5"/>
      <c r="H39" s="5"/>
      <c r="I39" s="5"/>
      <c r="J39" s="5"/>
      <c r="K39" s="2"/>
      <c r="L39" s="6"/>
    </row>
    <row r="40" spans="2:12" ht="12.75" customHeight="1">
      <c r="B40" s="9"/>
      <c r="C40" s="2"/>
      <c r="D40" s="101" t="s">
        <v>142</v>
      </c>
      <c r="E40" s="131">
        <v>0.4</v>
      </c>
      <c r="F40" s="5"/>
      <c r="G40" s="5"/>
      <c r="H40" s="5"/>
      <c r="I40" s="5"/>
      <c r="J40" s="5"/>
      <c r="K40" s="2"/>
      <c r="L40" s="6"/>
    </row>
    <row r="41" spans="2:12" ht="12.75" customHeight="1">
      <c r="B41" s="9"/>
      <c r="C41" s="2"/>
      <c r="D41" s="14"/>
      <c r="E41" s="5"/>
      <c r="F41" s="5"/>
      <c r="G41" s="5"/>
      <c r="H41" s="5"/>
      <c r="I41" s="5"/>
      <c r="J41" s="5"/>
      <c r="K41" s="2"/>
      <c r="L41" s="6"/>
    </row>
    <row r="42" spans="2:12" ht="6" customHeight="1">
      <c r="B42" s="9"/>
      <c r="C42" s="2"/>
      <c r="D42" s="14"/>
      <c r="E42" s="5"/>
      <c r="F42" s="5"/>
      <c r="G42" s="5"/>
      <c r="H42" s="5"/>
      <c r="I42" s="5"/>
      <c r="J42" s="5"/>
      <c r="K42" s="2"/>
      <c r="L42" s="6"/>
    </row>
    <row r="43" spans="2:12" ht="12.75" customHeight="1">
      <c r="B43" s="9"/>
      <c r="C43" s="2"/>
      <c r="D43" t="s">
        <v>146</v>
      </c>
      <c r="E43"/>
      <c r="F43"/>
      <c r="G43"/>
      <c r="H43" s="5"/>
      <c r="I43" s="5"/>
      <c r="J43" s="5"/>
      <c r="K43" s="2"/>
      <c r="L43" s="6"/>
    </row>
    <row r="44" spans="2:12" ht="12.75" customHeight="1">
      <c r="B44" s="9"/>
      <c r="C44" s="2"/>
      <c r="D44"/>
      <c r="E44"/>
      <c r="F44"/>
      <c r="G44"/>
      <c r="H44" s="5"/>
      <c r="I44" s="5"/>
      <c r="J44" s="5"/>
      <c r="K44" s="2"/>
      <c r="L44" s="6"/>
    </row>
    <row r="45" spans="2:12" ht="12.75" customHeight="1">
      <c r="B45" s="9"/>
      <c r="C45" s="2"/>
      <c r="D45" t="s">
        <v>143</v>
      </c>
      <c r="E45" s="132" t="s">
        <v>61</v>
      </c>
      <c r="F45"/>
      <c r="G45"/>
      <c r="H45" s="5"/>
      <c r="I45" s="5"/>
      <c r="J45" s="5"/>
      <c r="K45" s="2"/>
      <c r="L45" s="6"/>
    </row>
    <row r="46" spans="2:12" ht="12.75" customHeight="1">
      <c r="B46" s="9"/>
      <c r="C46" s="2"/>
      <c r="D46" t="s">
        <v>144</v>
      </c>
      <c r="E46" s="132" t="s">
        <v>61</v>
      </c>
      <c r="F46"/>
      <c r="G46"/>
      <c r="H46" s="5"/>
      <c r="I46" s="5"/>
      <c r="J46" s="5"/>
      <c r="K46" s="2"/>
      <c r="L46" s="6"/>
    </row>
    <row r="47" spans="2:12" ht="12.75" customHeight="1">
      <c r="B47" s="9"/>
      <c r="C47" s="2"/>
      <c r="D47" s="2" t="s">
        <v>145</v>
      </c>
      <c r="E47" s="132" t="s">
        <v>61</v>
      </c>
      <c r="F47"/>
      <c r="G47"/>
      <c r="H47" s="5"/>
      <c r="I47" s="5"/>
      <c r="J47" s="5"/>
      <c r="K47" s="2"/>
      <c r="L47" s="6"/>
    </row>
    <row r="48" spans="2:12" ht="12.75" customHeight="1">
      <c r="B48" s="9"/>
      <c r="C48" s="2"/>
      <c r="D48"/>
      <c r="E48"/>
      <c r="F48"/>
      <c r="G48"/>
      <c r="H48" s="5"/>
      <c r="I48" s="5"/>
      <c r="J48" s="5"/>
      <c r="K48" s="2"/>
      <c r="L48" s="6"/>
    </row>
    <row r="49" spans="2:12" ht="12.75" customHeight="1">
      <c r="B49" s="9"/>
      <c r="C49" s="2"/>
      <c r="D49" t="s">
        <v>147</v>
      </c>
      <c r="E49"/>
      <c r="F49"/>
      <c r="G49"/>
      <c r="H49" s="5"/>
      <c r="I49" s="5"/>
      <c r="J49" s="5"/>
      <c r="K49" s="2"/>
      <c r="L49" s="6"/>
    </row>
    <row r="50" spans="2:12" ht="6" customHeight="1">
      <c r="B50" s="9"/>
      <c r="C50" s="2"/>
      <c r="D50"/>
      <c r="E50"/>
      <c r="F50"/>
      <c r="G50"/>
      <c r="H50" s="5"/>
      <c r="I50" s="5"/>
      <c r="J50" s="5"/>
      <c r="K50" s="2"/>
      <c r="L50" s="6"/>
    </row>
    <row r="51" spans="2:12" ht="12.75" customHeight="1">
      <c r="B51" s="9"/>
      <c r="C51" s="2"/>
      <c r="D51" t="s">
        <v>150</v>
      </c>
      <c r="E51" s="132" t="s">
        <v>61</v>
      </c>
      <c r="F51"/>
      <c r="G51"/>
      <c r="H51" s="5"/>
      <c r="I51" s="5"/>
      <c r="J51" s="5"/>
      <c r="K51" s="2"/>
      <c r="L51" s="6"/>
    </row>
    <row r="52" spans="2:12" ht="12.75" customHeight="1">
      <c r="B52" s="9"/>
      <c r="C52" s="2"/>
      <c r="D52" t="s">
        <v>151</v>
      </c>
      <c r="E52" s="132" t="s">
        <v>61</v>
      </c>
      <c r="F52"/>
      <c r="G52"/>
      <c r="H52" s="5"/>
      <c r="I52" s="5"/>
      <c r="J52" s="5"/>
      <c r="K52" s="2"/>
      <c r="L52" s="6"/>
    </row>
    <row r="53" spans="2:12" ht="12.75" customHeight="1">
      <c r="B53" s="9"/>
      <c r="C53" s="2"/>
      <c r="D53" t="s">
        <v>152</v>
      </c>
      <c r="E53" s="132" t="s">
        <v>61</v>
      </c>
      <c r="F53"/>
      <c r="G53"/>
      <c r="H53" s="5"/>
      <c r="I53" s="5"/>
      <c r="J53" s="5"/>
      <c r="K53" s="2"/>
      <c r="L53" s="6"/>
    </row>
    <row r="54" spans="2:12" ht="12.75" customHeight="1">
      <c r="B54" s="9"/>
      <c r="C54" s="2"/>
      <c r="D54"/>
      <c r="E54"/>
      <c r="F54"/>
      <c r="G54"/>
      <c r="H54"/>
      <c r="I54"/>
      <c r="J54"/>
      <c r="K54" s="2"/>
      <c r="L54" s="6"/>
    </row>
    <row r="55" spans="2:12" ht="12.75">
      <c r="B55" s="9"/>
      <c r="C55" s="2"/>
      <c r="D55" t="s">
        <v>323</v>
      </c>
      <c r="E55"/>
      <c r="F55"/>
      <c r="G55"/>
      <c r="H55"/>
      <c r="I55"/>
      <c r="J55"/>
      <c r="K55" s="2"/>
      <c r="L55" s="6"/>
    </row>
    <row r="56" spans="2:12" ht="12.75">
      <c r="B56" s="9"/>
      <c r="C56" s="2"/>
      <c r="D56" t="s">
        <v>325</v>
      </c>
      <c r="E56"/>
      <c r="F56"/>
      <c r="G56"/>
      <c r="H56"/>
      <c r="I56"/>
      <c r="J56"/>
      <c r="K56" s="2"/>
      <c r="L56" s="6"/>
    </row>
    <row r="57" spans="2:12" ht="6" customHeight="1">
      <c r="B57" s="9"/>
      <c r="C57" s="2"/>
      <c r="D57"/>
      <c r="E57"/>
      <c r="F57"/>
      <c r="G57"/>
      <c r="H57"/>
      <c r="I57"/>
      <c r="J57"/>
      <c r="K57" s="2"/>
      <c r="L57" s="6"/>
    </row>
    <row r="58" spans="2:12" ht="12.75">
      <c r="B58" s="9"/>
      <c r="C58" s="2"/>
      <c r="D58"/>
      <c r="E58" s="134" t="s">
        <v>153</v>
      </c>
      <c r="F58" s="134" t="s">
        <v>154</v>
      </c>
      <c r="G58"/>
      <c r="H58"/>
      <c r="I58"/>
      <c r="J58"/>
      <c r="K58" s="2"/>
      <c r="L58" s="6"/>
    </row>
    <row r="59" spans="2:12" ht="12.75">
      <c r="B59" s="9"/>
      <c r="C59" s="2"/>
      <c r="D59"/>
      <c r="E59" s="134" t="s">
        <v>155</v>
      </c>
      <c r="F59" s="134" t="s">
        <v>156</v>
      </c>
      <c r="G59"/>
      <c r="H59"/>
      <c r="I59"/>
      <c r="J59"/>
      <c r="K59" s="2"/>
      <c r="L59" s="6"/>
    </row>
    <row r="60" spans="2:12" ht="12.75">
      <c r="B60" s="9"/>
      <c r="C60" s="2"/>
      <c r="D60" t="s">
        <v>141</v>
      </c>
      <c r="E60" s="135">
        <v>0.13</v>
      </c>
      <c r="F60" s="136">
        <v>0.098</v>
      </c>
      <c r="G60"/>
      <c r="H60"/>
      <c r="I60" s="136"/>
      <c r="J60"/>
      <c r="K60" s="2"/>
      <c r="L60" s="6"/>
    </row>
    <row r="61" spans="2:12" ht="12.75">
      <c r="B61" s="9"/>
      <c r="C61" s="2"/>
      <c r="D61" t="s">
        <v>142</v>
      </c>
      <c r="E61" s="136">
        <v>0.084</v>
      </c>
      <c r="F61" s="136">
        <v>0.032</v>
      </c>
      <c r="G61"/>
      <c r="H61"/>
      <c r="I61"/>
      <c r="J61"/>
      <c r="K61" s="2"/>
      <c r="L61" s="6"/>
    </row>
    <row r="62" spans="2:12" ht="12.75">
      <c r="B62" s="9"/>
      <c r="C62" s="2"/>
      <c r="D62" t="s">
        <v>157</v>
      </c>
      <c r="E62" s="136">
        <v>0.1116</v>
      </c>
      <c r="F62" s="136">
        <v>0.0461</v>
      </c>
      <c r="G62"/>
      <c r="H62"/>
      <c r="I62"/>
      <c r="J62"/>
      <c r="K62" s="2"/>
      <c r="L62" s="6"/>
    </row>
    <row r="63" spans="2:12" ht="12.75">
      <c r="B63" s="9"/>
      <c r="C63" s="2"/>
      <c r="D63"/>
      <c r="E63" s="136"/>
      <c r="F63"/>
      <c r="G63"/>
      <c r="H63"/>
      <c r="I63"/>
      <c r="J63"/>
      <c r="K63" s="2"/>
      <c r="L63" s="6"/>
    </row>
    <row r="64" spans="2:12" ht="12.75">
      <c r="B64" s="9"/>
      <c r="C64" s="2"/>
      <c r="D64" s="76"/>
      <c r="E64" s="137"/>
      <c r="F64" s="76"/>
      <c r="G64" s="76"/>
      <c r="H64" s="76"/>
      <c r="I64" s="76"/>
      <c r="J64" s="76"/>
      <c r="K64" s="2"/>
      <c r="L64" s="6"/>
    </row>
    <row r="65" spans="2:12" ht="12.75">
      <c r="B65" s="9"/>
      <c r="C65" s="2"/>
      <c r="D65" s="76"/>
      <c r="E65" s="137"/>
      <c r="F65" s="76"/>
      <c r="G65" s="76"/>
      <c r="H65" s="76"/>
      <c r="I65" s="76"/>
      <c r="J65" s="76"/>
      <c r="K65" s="2"/>
      <c r="L65" s="6"/>
    </row>
    <row r="66" spans="2:12" ht="12.75">
      <c r="B66" s="9"/>
      <c r="C66" s="2"/>
      <c r="D66" s="76"/>
      <c r="E66" s="137"/>
      <c r="F66" s="76"/>
      <c r="G66" s="76"/>
      <c r="H66" s="76"/>
      <c r="I66" s="76"/>
      <c r="J66" s="76"/>
      <c r="K66" s="2"/>
      <c r="L66" s="6"/>
    </row>
    <row r="67" spans="2:12" ht="12.75">
      <c r="B67" s="9"/>
      <c r="C67" s="2"/>
      <c r="D67"/>
      <c r="E67" s="136"/>
      <c r="F67"/>
      <c r="G67"/>
      <c r="H67"/>
      <c r="I67"/>
      <c r="J67"/>
      <c r="K67" s="2"/>
      <c r="L67" s="6"/>
    </row>
    <row r="68" spans="2:12" ht="13.5" thickBot="1">
      <c r="B68" s="9"/>
      <c r="C68" s="2"/>
      <c r="D68"/>
      <c r="E68"/>
      <c r="F68"/>
      <c r="G68"/>
      <c r="H68"/>
      <c r="I68"/>
      <c r="J68"/>
      <c r="K68" s="2"/>
      <c r="L68" s="6"/>
    </row>
    <row r="69" spans="3:11" ht="13.5" thickTop="1">
      <c r="C69" s="7"/>
      <c r="D69" s="7"/>
      <c r="E69" s="8"/>
      <c r="F69" s="8"/>
      <c r="G69" s="49"/>
      <c r="H69" s="49"/>
      <c r="I69" s="7"/>
      <c r="J69" s="7"/>
      <c r="K69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2:L34"/>
  <sheetViews>
    <sheetView showGridLines="0" showRowColHeaders="0" workbookViewId="0" topLeftCell="A1">
      <pane xSplit="1" ySplit="2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3" sqref="E13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9"/>
      <c r="C4" s="10"/>
      <c r="D4" s="42" t="s">
        <v>2</v>
      </c>
      <c r="E4" s="3"/>
      <c r="F4" s="3"/>
      <c r="G4" s="3"/>
      <c r="H4" s="3"/>
      <c r="I4" s="3"/>
      <c r="J4" s="3"/>
      <c r="K4" s="2"/>
      <c r="L4" s="6"/>
    </row>
    <row r="5" spans="2:12" ht="18.75">
      <c r="B5" s="9"/>
      <c r="C5" s="10"/>
      <c r="D5" s="43" t="s">
        <v>3</v>
      </c>
      <c r="E5" s="3"/>
      <c r="F5" s="3"/>
      <c r="G5" s="3"/>
      <c r="H5" s="3"/>
      <c r="I5" s="3"/>
      <c r="J5" s="3"/>
      <c r="K5" s="2"/>
      <c r="L5" s="6"/>
    </row>
    <row r="6" spans="2:12" ht="15.75" customHeight="1">
      <c r="B6" s="9"/>
      <c r="C6" s="10"/>
      <c r="D6" s="3"/>
      <c r="E6" s="3"/>
      <c r="F6" s="3"/>
      <c r="G6" s="3"/>
      <c r="H6" s="3"/>
      <c r="I6" s="3"/>
      <c r="J6" s="3"/>
      <c r="K6" s="2"/>
      <c r="L6" s="6"/>
    </row>
    <row r="7" spans="2:12" ht="15.75" customHeight="1">
      <c r="B7" s="9"/>
      <c r="C7" s="11"/>
      <c r="D7" s="14" t="s">
        <v>215</v>
      </c>
      <c r="E7" s="15"/>
      <c r="F7" s="15"/>
      <c r="G7" s="2"/>
      <c r="H7" s="2"/>
      <c r="I7"/>
      <c r="J7"/>
      <c r="K7" s="2"/>
      <c r="L7" s="6"/>
    </row>
    <row r="8" spans="2:12" ht="12.75">
      <c r="B8" s="9"/>
      <c r="C8" s="2"/>
      <c r="D8" s="21" t="s">
        <v>216</v>
      </c>
      <c r="E8" s="15"/>
      <c r="F8" s="15"/>
      <c r="G8" s="2"/>
      <c r="H8" s="2"/>
      <c r="I8"/>
      <c r="J8"/>
      <c r="K8" s="2"/>
      <c r="L8" s="6"/>
    </row>
    <row r="9" spans="2:12" ht="15.75" customHeight="1">
      <c r="B9" s="9"/>
      <c r="C9" s="2"/>
      <c r="D9" s="16"/>
      <c r="E9" s="16"/>
      <c r="F9" s="16"/>
      <c r="G9" s="2"/>
      <c r="H9"/>
      <c r="I9"/>
      <c r="J9"/>
      <c r="K9" s="2"/>
      <c r="L9" s="6"/>
    </row>
    <row r="10" spans="2:12" ht="12.75">
      <c r="B10" s="9"/>
      <c r="C10" s="2"/>
      <c r="D10" s="18" t="s">
        <v>4</v>
      </c>
      <c r="E10" s="40"/>
      <c r="F10" s="23"/>
      <c r="G10" s="2"/>
      <c r="H10"/>
      <c r="I10"/>
      <c r="J10"/>
      <c r="K10" s="2"/>
      <c r="L10" s="6"/>
    </row>
    <row r="11" spans="2:12" ht="12.75">
      <c r="B11" s="9"/>
      <c r="C11" s="2"/>
      <c r="D11" s="19" t="s">
        <v>5</v>
      </c>
      <c r="E11" s="41"/>
      <c r="F11" s="24"/>
      <c r="G11" s="2"/>
      <c r="H11"/>
      <c r="I11"/>
      <c r="J11"/>
      <c r="K11" s="2"/>
      <c r="L11" s="6"/>
    </row>
    <row r="12" spans="2:12" ht="12.75">
      <c r="B12" s="9"/>
      <c r="C12" s="2"/>
      <c r="D12" s="20" t="s">
        <v>6</v>
      </c>
      <c r="E12" s="41"/>
      <c r="F12" s="24"/>
      <c r="G12" s="2"/>
      <c r="H12"/>
      <c r="I12"/>
      <c r="J12"/>
      <c r="K12" s="2"/>
      <c r="L12" s="6"/>
    </row>
    <row r="13" spans="2:12" ht="12.75">
      <c r="B13" s="9"/>
      <c r="C13" s="2"/>
      <c r="D13" s="20" t="s">
        <v>7</v>
      </c>
      <c r="E13" s="41" t="s">
        <v>326</v>
      </c>
      <c r="F13" s="24"/>
      <c r="G13" s="2"/>
      <c r="H13"/>
      <c r="I13"/>
      <c r="J13"/>
      <c r="K13" s="2"/>
      <c r="L13" s="6"/>
    </row>
    <row r="14" spans="2:12" ht="12.75">
      <c r="B14" s="9"/>
      <c r="C14" s="2"/>
      <c r="D14" s="16"/>
      <c r="E14" s="16"/>
      <c r="F14" s="16"/>
      <c r="G14" s="2"/>
      <c r="H14"/>
      <c r="I14"/>
      <c r="J14"/>
      <c r="K14" s="2"/>
      <c r="L14" s="6"/>
    </row>
    <row r="15" spans="2:12" ht="12.75">
      <c r="B15" s="9"/>
      <c r="C15" s="2"/>
      <c r="D15" t="s">
        <v>217</v>
      </c>
      <c r="E15"/>
      <c r="F15"/>
      <c r="G15"/>
      <c r="H15"/>
      <c r="I15"/>
      <c r="J15" s="2"/>
      <c r="K15" s="2"/>
      <c r="L15" s="6"/>
    </row>
    <row r="16" spans="2:12" ht="12.75" customHeight="1">
      <c r="B16" s="9"/>
      <c r="C16" s="2"/>
      <c r="D16" t="s">
        <v>218</v>
      </c>
      <c r="E16"/>
      <c r="F16"/>
      <c r="G16"/>
      <c r="H16"/>
      <c r="I16"/>
      <c r="J16" s="2"/>
      <c r="K16" s="2"/>
      <c r="L16" s="6"/>
    </row>
    <row r="17" spans="2:12" ht="12.75" customHeight="1">
      <c r="B17" s="9"/>
      <c r="C17" s="2"/>
      <c r="D17" t="s">
        <v>219</v>
      </c>
      <c r="E17"/>
      <c r="F17"/>
      <c r="G17"/>
      <c r="H17"/>
      <c r="I17"/>
      <c r="J17" s="2"/>
      <c r="K17" s="2"/>
      <c r="L17" s="6"/>
    </row>
    <row r="18" spans="2:12" ht="12.75" customHeight="1">
      <c r="B18" s="9"/>
      <c r="C18" s="2"/>
      <c r="D18" t="s">
        <v>220</v>
      </c>
      <c r="E18"/>
      <c r="F18"/>
      <c r="G18"/>
      <c r="H18"/>
      <c r="I18"/>
      <c r="J18" s="2"/>
      <c r="K18" s="2"/>
      <c r="L18" s="6"/>
    </row>
    <row r="19" spans="2:12" ht="13.5" thickBot="1">
      <c r="B19" s="9"/>
      <c r="C19" s="2"/>
      <c r="D19" s="2"/>
      <c r="E19" s="4"/>
      <c r="F19" s="4"/>
      <c r="G19" s="48"/>
      <c r="H19" s="48"/>
      <c r="I19" s="2"/>
      <c r="J19" s="2"/>
      <c r="K19" s="2"/>
      <c r="L19" s="6"/>
    </row>
    <row r="20" spans="3:11" ht="13.5" thickTop="1">
      <c r="C20" s="7"/>
      <c r="D20" s="7"/>
      <c r="E20" s="22"/>
      <c r="F20" s="22"/>
      <c r="G20" s="49"/>
      <c r="H20" s="49"/>
      <c r="I20" s="7"/>
      <c r="J20" s="7"/>
      <c r="K20" s="7"/>
    </row>
    <row r="21" spans="2:12" ht="22.5">
      <c r="B21" s="9"/>
      <c r="C21" s="2"/>
      <c r="D21" s="44" t="s">
        <v>8</v>
      </c>
      <c r="E21" s="3"/>
      <c r="F21" s="3"/>
      <c r="G21" s="3"/>
      <c r="H21" s="3"/>
      <c r="I21" s="3"/>
      <c r="J21" s="3"/>
      <c r="K21" s="2"/>
      <c r="L21" s="6"/>
    </row>
    <row r="22" spans="2:12" ht="9.75" customHeight="1">
      <c r="B22" s="9"/>
      <c r="C22" s="2"/>
      <c r="D22" s="5"/>
      <c r="E22" s="5"/>
      <c r="F22" s="5"/>
      <c r="G22" s="5"/>
      <c r="H22" s="5"/>
      <c r="I22" s="5"/>
      <c r="J22" s="5"/>
      <c r="K22" s="2"/>
      <c r="L22" s="6"/>
    </row>
    <row r="23" spans="2:12" ht="15.75">
      <c r="B23" s="9"/>
      <c r="C23" s="2"/>
      <c r="D23" s="47" t="str">
        <f>SUBSTITUTE(+D7,"Objective","")</f>
        <v>Problem 11-10 </v>
      </c>
      <c r="E23" s="46"/>
      <c r="F23" s="46"/>
      <c r="G23" s="46"/>
      <c r="H23" s="46"/>
      <c r="I23" s="46"/>
      <c r="J23" s="46"/>
      <c r="K23" s="2"/>
      <c r="L23" s="6"/>
    </row>
    <row r="24" spans="2:12" ht="9.75" customHeight="1">
      <c r="B24" s="9"/>
      <c r="C24" s="2"/>
      <c r="D24" s="45" t="s">
        <v>9</v>
      </c>
      <c r="E24" s="5"/>
      <c r="F24" s="5"/>
      <c r="G24" s="5"/>
      <c r="H24" s="5"/>
      <c r="I24" s="5"/>
      <c r="J24" s="5"/>
      <c r="K24" s="2"/>
      <c r="L24" s="6"/>
    </row>
    <row r="25" spans="2:12" ht="6" customHeight="1">
      <c r="B25" s="9"/>
      <c r="C25" s="2"/>
      <c r="D25" s="14"/>
      <c r="E25" s="5"/>
      <c r="F25" s="5"/>
      <c r="G25" s="5"/>
      <c r="H25" s="5"/>
      <c r="I25" s="5"/>
      <c r="J25" s="5"/>
      <c r="K25" s="2"/>
      <c r="L25" s="6"/>
    </row>
    <row r="26" spans="2:12" ht="12.75" customHeight="1">
      <c r="B26" s="9"/>
      <c r="C26" s="2"/>
      <c r="D26" s="147" t="s">
        <v>221</v>
      </c>
      <c r="E26" s="5"/>
      <c r="F26" s="5"/>
      <c r="G26" s="5"/>
      <c r="H26" s="5"/>
      <c r="I26" s="5"/>
      <c r="J26" s="5"/>
      <c r="K26" s="2"/>
      <c r="L26" s="6"/>
    </row>
    <row r="27" spans="2:12" ht="6" customHeight="1">
      <c r="B27" s="9"/>
      <c r="C27" s="2"/>
      <c r="D27" s="14"/>
      <c r="E27" s="5"/>
      <c r="F27" s="5"/>
      <c r="G27" s="5"/>
      <c r="H27" s="5"/>
      <c r="I27" s="5"/>
      <c r="J27" s="5"/>
      <c r="K27" s="2"/>
      <c r="L27" s="6"/>
    </row>
    <row r="28" spans="2:12" ht="12.75" customHeight="1">
      <c r="B28" s="9"/>
      <c r="C28" s="2"/>
      <c r="D28" s="148"/>
      <c r="E28" s="149" t="s">
        <v>222</v>
      </c>
      <c r="F28" s="148"/>
      <c r="G28" s="148"/>
      <c r="H28" s="150" t="s">
        <v>223</v>
      </c>
      <c r="I28" s="5"/>
      <c r="J28" s="5"/>
      <c r="K28" s="2"/>
      <c r="L28" s="6"/>
    </row>
    <row r="29" spans="2:12" ht="12.75" customHeight="1">
      <c r="B29" s="9"/>
      <c r="C29" s="2"/>
      <c r="D29" s="148"/>
      <c r="E29" s="151" t="s">
        <v>224</v>
      </c>
      <c r="F29" s="151" t="s">
        <v>225</v>
      </c>
      <c r="G29" s="151" t="s">
        <v>226</v>
      </c>
      <c r="H29" s="152" t="s">
        <v>227</v>
      </c>
      <c r="I29" s="152" t="s">
        <v>228</v>
      </c>
      <c r="J29" s="5"/>
      <c r="K29" s="2"/>
      <c r="L29" s="6"/>
    </row>
    <row r="30" spans="2:12" ht="12.75" customHeight="1">
      <c r="B30" s="9"/>
      <c r="C30" s="2"/>
      <c r="D30" s="148" t="s">
        <v>229</v>
      </c>
      <c r="E30" s="113" t="s">
        <v>61</v>
      </c>
      <c r="F30" s="153" t="e">
        <f>+E30/E32</f>
        <v>#DIV/0!</v>
      </c>
      <c r="G30" s="154">
        <v>0.09</v>
      </c>
      <c r="H30" s="155" t="s">
        <v>61</v>
      </c>
      <c r="I30" s="156" t="s">
        <v>61</v>
      </c>
      <c r="J30" s="5"/>
      <c r="K30" s="2"/>
      <c r="L30" s="6"/>
    </row>
    <row r="31" spans="2:12" ht="12.75" customHeight="1">
      <c r="B31" s="9"/>
      <c r="C31" s="2"/>
      <c r="D31" s="148" t="s">
        <v>230</v>
      </c>
      <c r="E31" s="157" t="s">
        <v>61</v>
      </c>
      <c r="F31" s="158" t="e">
        <f>+E31/E32</f>
        <v>#DIV/0!</v>
      </c>
      <c r="G31" s="159">
        <v>0.15</v>
      </c>
      <c r="H31" s="155" t="s">
        <v>61</v>
      </c>
      <c r="I31" s="160" t="s">
        <v>61</v>
      </c>
      <c r="J31" s="5"/>
      <c r="K31" s="2"/>
      <c r="L31" s="6"/>
    </row>
    <row r="32" spans="2:12" ht="19.5" customHeight="1">
      <c r="B32" s="9"/>
      <c r="C32" s="2"/>
      <c r="D32" s="148" t="s">
        <v>231</v>
      </c>
      <c r="E32" s="161">
        <f>+SUM(E30:E31)</f>
        <v>0</v>
      </c>
      <c r="F32" s="153" t="e">
        <f>+SUM(F30:F31)</f>
        <v>#DIV/0!</v>
      </c>
      <c r="G32" s="148"/>
      <c r="H32" s="162"/>
      <c r="I32" s="163">
        <f>SUM(I30:I31)</f>
        <v>0</v>
      </c>
      <c r="J32" s="5"/>
      <c r="K32" s="2"/>
      <c r="L32" s="6"/>
    </row>
    <row r="33" spans="2:12" ht="13.5" thickBot="1">
      <c r="B33" s="9"/>
      <c r="C33" s="2"/>
      <c r="D33"/>
      <c r="E33"/>
      <c r="F33"/>
      <c r="G33"/>
      <c r="H33"/>
      <c r="I33"/>
      <c r="J33"/>
      <c r="K33" s="2"/>
      <c r="L33" s="6"/>
    </row>
    <row r="34" spans="3:11" ht="13.5" thickTop="1">
      <c r="C34" s="7"/>
      <c r="D34" s="7"/>
      <c r="E34" s="8"/>
      <c r="F34" s="8"/>
      <c r="G34" s="49"/>
      <c r="H34" s="49"/>
      <c r="I34" s="7"/>
      <c r="J34" s="7"/>
      <c r="K34" s="7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FIN544 Templates for Student Solutions</dc:subject>
  <dc:creator/>
  <cp:keywords/>
  <dc:description/>
  <cp:lastModifiedBy>mary cobos</cp:lastModifiedBy>
  <cp:lastPrinted>2000-04-19T17:34:40Z</cp:lastPrinted>
  <dcterms:created xsi:type="dcterms:W3CDTF">1998-02-20T21:51:14Z</dcterms:created>
  <dcterms:modified xsi:type="dcterms:W3CDTF">2005-07-27T23:59:46Z</dcterms:modified>
  <cp:category/>
  <cp:version/>
  <cp:contentType/>
  <cp:contentStatus/>
</cp:coreProperties>
</file>