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20100" windowHeight="873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  <c r="C34" s="1"/>
  <c r="E7"/>
  <c r="G7" s="1"/>
  <c r="C9"/>
  <c r="E9"/>
  <c r="G9" s="1"/>
  <c r="G13" s="1"/>
  <c r="F9"/>
  <c r="F13" s="1"/>
  <c r="F15" s="1"/>
  <c r="F16" s="1"/>
  <c r="C10"/>
  <c r="E10"/>
  <c r="G10" s="1"/>
  <c r="F10"/>
  <c r="C11"/>
  <c r="E11"/>
  <c r="G11" s="1"/>
  <c r="F11"/>
  <c r="C12"/>
  <c r="E12"/>
  <c r="G12" s="1"/>
  <c r="F12"/>
  <c r="C13"/>
  <c r="D13"/>
  <c r="D15" s="1"/>
  <c r="D16" s="1"/>
  <c r="C15"/>
  <c r="C16" s="1"/>
  <c r="C25"/>
  <c r="C26" s="1"/>
  <c r="E25"/>
  <c r="E26"/>
  <c r="G32"/>
  <c r="G15" l="1"/>
  <c r="G34" s="1"/>
  <c r="C28"/>
  <c r="E13"/>
  <c r="E34"/>
  <c r="E15"/>
  <c r="E16" l="1"/>
  <c r="E28"/>
  <c r="G28" s="1"/>
</calcChain>
</file>

<file path=xl/sharedStrings.xml><?xml version="1.0" encoding="utf-8"?>
<sst xmlns="http://schemas.openxmlformats.org/spreadsheetml/2006/main" count="34" uniqueCount="30">
  <si>
    <t>Nature's Touch</t>
  </si>
  <si>
    <t>Performance Report</t>
  </si>
  <si>
    <t>For the Month of July 2012</t>
  </si>
  <si>
    <t>Half Year Budgeted</t>
  </si>
  <si>
    <t>Half Year Actual</t>
  </si>
  <si>
    <t>Actual vs Budget</t>
  </si>
  <si>
    <t>Units</t>
  </si>
  <si>
    <t>$/Unit</t>
  </si>
  <si>
    <t>Sales</t>
  </si>
  <si>
    <t>Variable Costs:</t>
  </si>
  <si>
    <t>Materials</t>
  </si>
  <si>
    <t>Labor &amp; Overhead</t>
  </si>
  <si>
    <t>Packaging</t>
  </si>
  <si>
    <t>Sales Commission</t>
  </si>
  <si>
    <t>Total Variable Costs</t>
  </si>
  <si>
    <t>Contribution Margin</t>
  </si>
  <si>
    <t>$</t>
  </si>
  <si>
    <t>%</t>
  </si>
  <si>
    <t>Advertising and Publicity:</t>
  </si>
  <si>
    <t>TV</t>
  </si>
  <si>
    <t>Print Ad: Magazine</t>
  </si>
  <si>
    <t>Online Marketing</t>
  </si>
  <si>
    <t>Hospital Care Package</t>
  </si>
  <si>
    <t>Samples</t>
  </si>
  <si>
    <t>Coupons</t>
  </si>
  <si>
    <t>Total Advertising and Publicity</t>
  </si>
  <si>
    <t>In-Pocket Contribution</t>
  </si>
  <si>
    <t>Direct Fixed Costs:</t>
  </si>
  <si>
    <t>Division Management</t>
  </si>
  <si>
    <t>Division Profit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</si>
</sst>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8" formatCode="_(* #,##0_);_(* \(#,##0\);_(* &quot;-&quot;??_);_(@_)"/>
    <numFmt numFmtId="169" formatCode="0.0%"/>
    <numFmt numFmtId="170" formatCode="0.000"/>
    <numFmt numFmtId="171" formatCode="_(* #,##0.000_);_(* \(#,##0.0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 applyProtection="1"/>
    <xf numFmtId="2" fontId="3" fillId="2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168" fontId="3" fillId="2" borderId="0" xfId="0" applyNumberFormat="1" applyFont="1" applyFill="1" applyBorder="1" applyAlignment="1" applyProtection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168" fontId="2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168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Border="1" applyAlignment="1" applyProtection="1"/>
    <xf numFmtId="168" fontId="1" fillId="0" borderId="0" xfId="0" applyNumberFormat="1" applyFont="1" applyFill="1" applyBorder="1" applyAlignment="1" applyProtection="1"/>
    <xf numFmtId="171" fontId="2" fillId="2" borderId="0" xfId="0" applyNumberFormat="1" applyFont="1" applyFill="1" applyBorder="1" applyAlignment="1" applyProtection="1">
      <alignment horizontal="right"/>
    </xf>
    <xf numFmtId="170" fontId="2" fillId="2" borderId="0" xfId="0" applyNumberFormat="1" applyFont="1" applyFill="1" applyBorder="1" applyAlignment="1" applyProtection="1">
      <alignment horizontal="right"/>
    </xf>
    <xf numFmtId="169" fontId="2" fillId="0" borderId="0" xfId="0" applyNumberFormat="1" applyFont="1" applyFill="1" applyBorder="1" applyAlignment="1" applyProtection="1"/>
    <xf numFmtId="169" fontId="3" fillId="0" borderId="0" xfId="0" applyNumberFormat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0" borderId="0" xfId="0" applyNumberFormat="1" applyFont="1" applyFill="1" applyBorder="1" applyAlignment="1" applyProtection="1">
      <alignment horizontal="right"/>
    </xf>
    <xf numFmtId="168" fontId="2" fillId="2" borderId="0" xfId="0" applyNumberFormat="1" applyFont="1" applyFill="1" applyBorder="1" applyAlignment="1" applyProtection="1">
      <alignment horizontal="center"/>
    </xf>
    <xf numFmtId="2" fontId="2" fillId="2" borderId="0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9" fontId="2" fillId="2" borderId="0" xfId="0" applyNumberFormat="1" applyFont="1" applyFill="1" applyBorder="1" applyAlignment="1" applyProtection="1">
      <alignment horizontal="right"/>
    </xf>
    <xf numFmtId="9" fontId="2" fillId="0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2" fontId="3" fillId="3" borderId="0" xfId="0" applyNumberFormat="1" applyFont="1" applyFill="1" applyBorder="1" applyAlignment="1" applyProtection="1"/>
    <xf numFmtId="168" fontId="3" fillId="3" borderId="0" xfId="0" applyNumberFormat="1" applyFont="1" applyFill="1" applyBorder="1" applyAlignment="1" applyProtection="1">
      <alignment horizontal="right"/>
    </xf>
    <xf numFmtId="2" fontId="3" fillId="3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7" workbookViewId="0">
      <selection activeCell="I14" sqref="I14"/>
    </sheetView>
  </sheetViews>
  <sheetFormatPr defaultRowHeight="13.2"/>
  <cols>
    <col min="1" max="2" width="8.88671875" style="1"/>
    <col min="3" max="3" width="11.109375" style="1" bestFit="1" customWidth="1"/>
    <col min="4" max="4" width="8.88671875" style="1"/>
    <col min="5" max="5" width="11.109375" style="1" bestFit="1" customWidth="1"/>
    <col min="6" max="6" width="8.88671875" style="1"/>
    <col min="7" max="7" width="15.109375" style="1" bestFit="1" customWidth="1"/>
    <col min="8" max="16384" width="8.88671875" style="1"/>
  </cols>
  <sheetData>
    <row r="1" spans="1:8">
      <c r="A1" s="2" t="s">
        <v>0</v>
      </c>
      <c r="B1" s="2"/>
      <c r="C1" s="2"/>
      <c r="D1" s="2"/>
      <c r="E1" s="2"/>
      <c r="F1" s="2"/>
      <c r="G1" s="2"/>
    </row>
    <row r="2" spans="1:8">
      <c r="A2" s="2" t="s">
        <v>1</v>
      </c>
      <c r="B2" s="2"/>
      <c r="C2" s="2"/>
      <c r="D2" s="2"/>
      <c r="E2" s="2"/>
      <c r="F2" s="2"/>
      <c r="G2" s="2"/>
    </row>
    <row r="3" spans="1:8">
      <c r="A3" s="3" t="s">
        <v>2</v>
      </c>
      <c r="B3" s="3"/>
      <c r="C3" s="3"/>
      <c r="D3" s="3"/>
      <c r="E3" s="3"/>
      <c r="F3" s="3"/>
      <c r="G3" s="3"/>
    </row>
    <row r="4" spans="1:8" ht="14.4">
      <c r="A4" s="4"/>
      <c r="B4" s="4"/>
      <c r="C4" s="6" t="s">
        <v>3</v>
      </c>
      <c r="D4" s="6"/>
      <c r="E4" s="8" t="s">
        <v>4</v>
      </c>
      <c r="F4" s="8"/>
      <c r="G4" s="9" t="s">
        <v>5</v>
      </c>
      <c r="H4" s="9"/>
    </row>
    <row r="5" spans="1:8" ht="14.4">
      <c r="A5" s="9"/>
      <c r="B5" s="9"/>
      <c r="C5" s="10" t="s">
        <v>6</v>
      </c>
      <c r="D5" s="5" t="s">
        <v>7</v>
      </c>
      <c r="E5" s="11" t="s">
        <v>6</v>
      </c>
      <c r="F5" s="7" t="s">
        <v>7</v>
      </c>
    </row>
    <row r="6" spans="1:8" ht="14.4">
      <c r="B6" s="4"/>
      <c r="C6" s="12">
        <v>1150181</v>
      </c>
      <c r="D6" s="13">
        <v>6.29</v>
      </c>
      <c r="E6" s="14">
        <v>900000</v>
      </c>
      <c r="F6" s="15">
        <v>5.9</v>
      </c>
      <c r="G6" s="16"/>
    </row>
    <row r="7" spans="1:8" ht="14.4">
      <c r="A7" s="9" t="s">
        <v>8</v>
      </c>
      <c r="B7" s="4"/>
      <c r="C7" s="12">
        <f>C6*D6</f>
        <v>7234638.4900000002</v>
      </c>
      <c r="D7" s="13"/>
      <c r="E7" s="14">
        <f>E6*F6</f>
        <v>5310000</v>
      </c>
      <c r="F7" s="15"/>
      <c r="G7" s="17">
        <f>E7-C7</f>
        <v>-1924638.4900000002</v>
      </c>
    </row>
    <row r="8" spans="1:8" ht="14.4">
      <c r="B8" s="4"/>
      <c r="C8" s="12"/>
      <c r="D8" s="13"/>
      <c r="E8" s="14"/>
      <c r="F8" s="15"/>
    </row>
    <row r="9" spans="1:8" ht="14.4">
      <c r="A9" s="9" t="s">
        <v>9</v>
      </c>
      <c r="B9" s="9" t="s">
        <v>10</v>
      </c>
      <c r="C9" s="12">
        <f>D9*$C$6</f>
        <v>902892.08500000008</v>
      </c>
      <c r="D9" s="18">
        <v>0.78500000000000003</v>
      </c>
      <c r="E9" s="14">
        <f>F9*$E$6</f>
        <v>783000</v>
      </c>
      <c r="F9" s="15">
        <f>0.87</f>
        <v>0.87</v>
      </c>
      <c r="G9" s="17">
        <f>-(E9-C9)</f>
        <v>119892.08500000008</v>
      </c>
    </row>
    <row r="10" spans="1:8" ht="14.4">
      <c r="A10" s="4"/>
      <c r="B10" s="9" t="s">
        <v>11</v>
      </c>
      <c r="C10" s="12">
        <f>D10*$C$6</f>
        <v>902892.08500000008</v>
      </c>
      <c r="D10" s="18">
        <v>0.78500000000000003</v>
      </c>
      <c r="E10" s="14">
        <f>F10*$E$6</f>
        <v>720000</v>
      </c>
      <c r="F10" s="15">
        <f>0.8</f>
        <v>0.8</v>
      </c>
      <c r="G10" s="17">
        <f>-(E10-C10)</f>
        <v>182892.08500000008</v>
      </c>
    </row>
    <row r="11" spans="1:8" ht="14.4">
      <c r="A11" s="4"/>
      <c r="B11" s="9" t="s">
        <v>12</v>
      </c>
      <c r="C11" s="12">
        <f>D11*$C$6</f>
        <v>80512.670000000013</v>
      </c>
      <c r="D11" s="18">
        <v>7.0000000000000007E-2</v>
      </c>
      <c r="E11" s="14">
        <f>F11*$E$6</f>
        <v>72000</v>
      </c>
      <c r="F11" s="15">
        <f>0.08</f>
        <v>0.08</v>
      </c>
      <c r="G11" s="17">
        <f>-(E11-C11)</f>
        <v>8512.6700000000128</v>
      </c>
    </row>
    <row r="12" spans="1:8" ht="14.4">
      <c r="A12" s="4"/>
      <c r="B12" s="9" t="s">
        <v>13</v>
      </c>
      <c r="C12" s="12">
        <f>D12*$C$6</f>
        <v>460072.4</v>
      </c>
      <c r="D12" s="18">
        <v>0.4</v>
      </c>
      <c r="E12" s="14">
        <f>F12*$E$6</f>
        <v>360000</v>
      </c>
      <c r="F12" s="15">
        <f>0.4</f>
        <v>0.4</v>
      </c>
      <c r="G12" s="17">
        <f>-(E12-C12)</f>
        <v>100072.40000000002</v>
      </c>
    </row>
    <row r="13" spans="1:8" ht="14.4">
      <c r="A13" s="9" t="s">
        <v>14</v>
      </c>
      <c r="B13" s="4"/>
      <c r="C13" s="12">
        <f>SUM(C9:C12)</f>
        <v>2346369.2400000002</v>
      </c>
      <c r="D13" s="19">
        <f>SUM(D9:D12)</f>
        <v>2.04</v>
      </c>
      <c r="E13" s="14">
        <f>SUM(E9:E12)</f>
        <v>1935000</v>
      </c>
      <c r="F13" s="15">
        <f>SUM(F9:F12)</f>
        <v>2.15</v>
      </c>
      <c r="G13" s="17">
        <f>SUM(G9:G12)</f>
        <v>411369.24000000022</v>
      </c>
      <c r="H13" s="17"/>
    </row>
    <row r="14" spans="1:8" ht="14.4">
      <c r="B14" s="4"/>
      <c r="C14" s="12"/>
      <c r="D14" s="13"/>
      <c r="E14" s="14"/>
      <c r="F14" s="15"/>
    </row>
    <row r="15" spans="1:8" ht="14.4">
      <c r="A15" s="9" t="s">
        <v>15</v>
      </c>
      <c r="B15" s="9" t="s">
        <v>16</v>
      </c>
      <c r="C15" s="12">
        <f>C7-C13</f>
        <v>4888269.25</v>
      </c>
      <c r="D15" s="13">
        <f>D6-D13</f>
        <v>4.25</v>
      </c>
      <c r="E15" s="14">
        <f>E7-E13</f>
        <v>3375000</v>
      </c>
      <c r="F15" s="15">
        <f>F6-F13</f>
        <v>3.7500000000000004</v>
      </c>
      <c r="G15" s="17">
        <f>G7+G13</f>
        <v>-1513269.25</v>
      </c>
      <c r="H15" s="17"/>
    </row>
    <row r="16" spans="1:8" ht="14.4">
      <c r="A16" s="20"/>
      <c r="B16" s="21" t="s">
        <v>17</v>
      </c>
      <c r="C16" s="22">
        <f>C15/C7</f>
        <v>0.67567567567567566</v>
      </c>
      <c r="D16" s="22">
        <f>D15/D6</f>
        <v>0.67567567567567566</v>
      </c>
      <c r="E16" s="23">
        <f>E15/E7</f>
        <v>0.63559322033898302</v>
      </c>
      <c r="F16" s="23">
        <f>F15/F6</f>
        <v>0.63559322033898313</v>
      </c>
      <c r="G16" s="17"/>
    </row>
    <row r="17" spans="1:9" ht="14.4">
      <c r="A17" s="4"/>
      <c r="B17" s="4"/>
      <c r="C17" s="12"/>
      <c r="D17" s="13"/>
      <c r="E17" s="14"/>
      <c r="F17" s="15"/>
    </row>
    <row r="18" spans="1:9" ht="14.4">
      <c r="A18" s="9" t="s">
        <v>18</v>
      </c>
      <c r="B18" s="4"/>
      <c r="C18" s="24"/>
      <c r="D18" s="25"/>
      <c r="E18" s="26"/>
      <c r="F18" s="27"/>
    </row>
    <row r="19" spans="1:9" ht="14.4">
      <c r="A19" s="4"/>
      <c r="B19" s="9" t="s">
        <v>19</v>
      </c>
      <c r="C19" s="12">
        <v>1243039</v>
      </c>
      <c r="D19" s="13"/>
      <c r="E19" s="14">
        <v>1243039</v>
      </c>
      <c r="F19" s="15"/>
    </row>
    <row r="20" spans="1:9" ht="14.4">
      <c r="A20" s="4"/>
      <c r="B20" s="9" t="s">
        <v>20</v>
      </c>
      <c r="C20" s="12">
        <v>1864559</v>
      </c>
      <c r="D20" s="13"/>
      <c r="E20" s="14">
        <v>1864559</v>
      </c>
      <c r="F20" s="15"/>
    </row>
    <row r="21" spans="1:9" ht="14.4">
      <c r="A21" s="4"/>
      <c r="B21" s="9" t="s">
        <v>21</v>
      </c>
      <c r="C21" s="12">
        <v>621519</v>
      </c>
      <c r="D21" s="13"/>
      <c r="E21" s="14">
        <v>621519</v>
      </c>
      <c r="F21" s="15"/>
    </row>
    <row r="22" spans="1:9" ht="14.4">
      <c r="A22" s="4"/>
      <c r="B22" s="9" t="s">
        <v>22</v>
      </c>
      <c r="C22" s="12">
        <v>621519</v>
      </c>
      <c r="D22" s="13"/>
      <c r="E22" s="14">
        <v>621519</v>
      </c>
      <c r="F22" s="15"/>
    </row>
    <row r="23" spans="1:9" ht="14.4">
      <c r="A23" s="9"/>
      <c r="B23" s="9" t="s">
        <v>23</v>
      </c>
      <c r="C23" s="12">
        <v>621519</v>
      </c>
      <c r="D23" s="13"/>
      <c r="E23" s="14">
        <v>621519</v>
      </c>
      <c r="F23" s="15"/>
    </row>
    <row r="24" spans="1:9" ht="14.4">
      <c r="A24" s="9"/>
      <c r="B24" s="9" t="s">
        <v>24</v>
      </c>
      <c r="C24" s="12">
        <v>1243039</v>
      </c>
      <c r="D24" s="13"/>
      <c r="E24" s="14">
        <v>1243039</v>
      </c>
      <c r="F24" s="15"/>
    </row>
    <row r="25" spans="1:9" ht="14.4">
      <c r="A25" s="9" t="s">
        <v>25</v>
      </c>
      <c r="B25" s="4"/>
      <c r="C25" s="12">
        <f>SUM(C19:C24)</f>
        <v>6215194</v>
      </c>
      <c r="D25" s="13"/>
      <c r="E25" s="14">
        <f>SUM(E19:E24)</f>
        <v>6215194</v>
      </c>
      <c r="F25" s="15"/>
    </row>
    <row r="26" spans="1:9" ht="14.4">
      <c r="A26" s="9"/>
      <c r="B26" s="9"/>
      <c r="C26" s="28">
        <f>C25/C7</f>
        <v>0.8590883993154439</v>
      </c>
      <c r="D26" s="13"/>
      <c r="E26" s="29">
        <f>E25/E7</f>
        <v>1.1704696798493408</v>
      </c>
      <c r="F26" s="15"/>
    </row>
    <row r="27" spans="1:9" ht="14.4">
      <c r="A27" s="9" t="s">
        <v>26</v>
      </c>
      <c r="B27" s="4"/>
      <c r="C27" s="12"/>
      <c r="D27" s="13"/>
      <c r="E27" s="14"/>
      <c r="F27" s="15"/>
    </row>
    <row r="28" spans="1:9" ht="14.4">
      <c r="A28" s="4"/>
      <c r="B28" s="9" t="s">
        <v>16</v>
      </c>
      <c r="C28" s="12">
        <f>C15-C25</f>
        <v>-1326924.75</v>
      </c>
      <c r="D28" s="12"/>
      <c r="E28" s="14">
        <f>E15-E25</f>
        <v>-2840194</v>
      </c>
      <c r="F28" s="14"/>
      <c r="G28" s="17">
        <f>E28-C28</f>
        <v>-1513269.25</v>
      </c>
      <c r="H28" s="17"/>
      <c r="I28" s="17"/>
    </row>
    <row r="29" spans="1:9" ht="14.4">
      <c r="A29" s="4"/>
      <c r="B29" s="9" t="s">
        <v>17</v>
      </c>
      <c r="C29" s="12"/>
      <c r="D29" s="13"/>
      <c r="E29" s="14"/>
      <c r="F29" s="15"/>
    </row>
    <row r="30" spans="1:9" ht="14.4">
      <c r="A30" s="4"/>
      <c r="B30" s="4"/>
      <c r="C30" s="12"/>
      <c r="D30" s="13"/>
      <c r="E30" s="14"/>
      <c r="F30" s="15"/>
    </row>
    <row r="31" spans="1:9" ht="14.4">
      <c r="A31" s="9" t="s">
        <v>27</v>
      </c>
      <c r="B31" s="4"/>
      <c r="C31" s="30"/>
      <c r="D31" s="30"/>
      <c r="E31" s="31"/>
      <c r="F31" s="31"/>
    </row>
    <row r="32" spans="1:9" ht="14.4">
      <c r="A32" s="4"/>
      <c r="B32" s="9" t="s">
        <v>28</v>
      </c>
      <c r="C32" s="12">
        <v>889984</v>
      </c>
      <c r="D32" s="13"/>
      <c r="E32" s="14">
        <v>889984</v>
      </c>
      <c r="F32" s="15"/>
      <c r="G32" s="17">
        <f>E32-C32</f>
        <v>0</v>
      </c>
    </row>
    <row r="33" spans="1:10" ht="14.4">
      <c r="A33" s="4"/>
      <c r="B33" s="4"/>
      <c r="C33" s="12"/>
      <c r="D33" s="13"/>
      <c r="E33" s="14"/>
      <c r="F33" s="15"/>
    </row>
    <row r="34" spans="1:10" ht="14.4">
      <c r="A34" s="32" t="s">
        <v>29</v>
      </c>
      <c r="B34" s="32"/>
      <c r="C34" s="33">
        <f>C7-C13-C25-C32</f>
        <v>-2216908.75</v>
      </c>
      <c r="D34" s="34"/>
      <c r="E34" s="33">
        <f>E7-E13-E25-E32</f>
        <v>-3730178</v>
      </c>
      <c r="F34" s="33"/>
      <c r="G34" s="33">
        <f>G15+G32</f>
        <v>-1513269.25</v>
      </c>
      <c r="H34" s="17"/>
      <c r="I34" s="17"/>
      <c r="J34" s="17"/>
    </row>
  </sheetData>
  <mergeCells count="7">
    <mergeCell ref="A1:G1"/>
    <mergeCell ref="A2:G2"/>
    <mergeCell ref="A3:G3"/>
    <mergeCell ref="C4:D4"/>
    <mergeCell ref="E4:F4"/>
    <mergeCell ref="C31:D31"/>
    <mergeCell ref="E31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Page</dc:creator>
  <cp:lastModifiedBy>James Page</cp:lastModifiedBy>
  <dcterms:created xsi:type="dcterms:W3CDTF">2012-05-10T02:57:24Z</dcterms:created>
  <dcterms:modified xsi:type="dcterms:W3CDTF">2012-05-10T02:58:02Z</dcterms:modified>
</cp:coreProperties>
</file>