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<sst xmlns="http://schemas.openxmlformats.org/spreadsheetml/2006/main" count="62" uniqueCount="52">
  <si>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Answer 1</t>
  </si>
  <si>
    <t>Net income per share</t>
  </si>
  <si>
    <t>Last dividend (Do)</t>
  </si>
  <si>
    <t>Growth rate</t>
  </si>
  <si>
    <t xml:space="preserve">Discount rate </t>
  </si>
  <si>
    <t>Discount rate (Rate of Return)</t>
  </si>
  <si>
    <t>Growth rate (g)</t>
  </si>
  <si>
    <t>Rate of return =</t>
  </si>
  <si>
    <t>Expected dividend</t>
  </si>
  <si>
    <t>Current stock price</t>
  </si>
  <si>
    <t xml:space="preserve"> + Growth rate</t>
  </si>
  <si>
    <t>Ans a</t>
  </si>
  <si>
    <t>Ans a:</t>
  </si>
  <si>
    <t>Projected Dividend</t>
  </si>
  <si>
    <t>Ans b:</t>
  </si>
  <si>
    <t>Current stock price =</t>
  </si>
  <si>
    <t>Answer 2:</t>
  </si>
  <si>
    <t>Dividend Ratio</t>
  </si>
  <si>
    <t>Answer 3:</t>
  </si>
  <si>
    <t>Rate of Return (ROE)</t>
  </si>
  <si>
    <t>Dividend payout ratio</t>
  </si>
  <si>
    <t xml:space="preserve">Growth rate = </t>
  </si>
  <si>
    <t>Answer 4:</t>
  </si>
  <si>
    <t>Earning per share</t>
  </si>
  <si>
    <t>Last dividend</t>
  </si>
  <si>
    <t>Year 0</t>
  </si>
  <si>
    <t>Earnings</t>
  </si>
  <si>
    <t>Dividend</t>
  </si>
  <si>
    <t>Year 1</t>
  </si>
  <si>
    <t>Year 2</t>
  </si>
  <si>
    <t>Year 3</t>
  </si>
  <si>
    <t>Projected dividends:</t>
  </si>
  <si>
    <t>D1</t>
  </si>
  <si>
    <t>D2</t>
  </si>
  <si>
    <t>D3</t>
  </si>
  <si>
    <t>Value of stock in year 2 =</t>
  </si>
  <si>
    <t>Ans c:</t>
  </si>
  <si>
    <t>Value of stock today =</t>
  </si>
  <si>
    <t>Answer 5:</t>
  </si>
  <si>
    <t>Debt outstanding</t>
  </si>
  <si>
    <t xml:space="preserve">EBITDA </t>
  </si>
  <si>
    <t>In Million</t>
  </si>
  <si>
    <t>No of shares outstanding</t>
  </si>
  <si>
    <t>Value of the Company</t>
  </si>
  <si>
    <t>(average of 5 to 6 times of EBITDA)</t>
  </si>
  <si>
    <t>Less: debt</t>
  </si>
  <si>
    <t>Equity Value of the Company</t>
  </si>
  <si>
    <t>Value per share</t>
  </si>
  <si>
    <t>Projected Net income for next year</t>
  </si>
  <si>
    <t>Projected Dividend at 45%</t>
  </si>
  <si>
    <t>Growth Rate</t>
  </si>
  <si>
    <t>Present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</si>
</sst>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5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33" borderId="0" xfId="0" applyFill="1" applyAlignment="1">
      <alignment/>
    </xf>
    <xf numFmtId="10" fontId="0" fillId="33" borderId="0" xfId="57" applyNumberFormat="1" applyFont="1" applyFill="1" applyAlignment="1">
      <alignment/>
    </xf>
    <xf numFmtId="44" fontId="0" fillId="33" borderId="0" xfId="0" applyNumberFormat="1" applyFill="1" applyAlignment="1">
      <alignment/>
    </xf>
    <xf numFmtId="9" fontId="0" fillId="0" borderId="0" xfId="44" applyNumberFormat="1" applyFont="1" applyAlignment="1">
      <alignment/>
    </xf>
    <xf numFmtId="44" fontId="33" fillId="0" borderId="0" xfId="0" applyNumberFormat="1" applyFont="1" applyAlignment="1">
      <alignment/>
    </xf>
    <xf numFmtId="0" fontId="33" fillId="33" borderId="0" xfId="0" applyFont="1" applyFill="1" applyAlignment="1">
      <alignment/>
    </xf>
    <xf numFmtId="44" fontId="33" fillId="33" borderId="0" xfId="0" applyNumberFormat="1" applyFont="1" applyFill="1" applyAlignment="1">
      <alignment/>
    </xf>
    <xf numFmtId="44" fontId="33" fillId="0" borderId="0" xfId="44" applyFont="1" applyAlignment="1">
      <alignment/>
    </xf>
    <xf numFmtId="44" fontId="33" fillId="33" borderId="0" xfId="44" applyFont="1" applyFill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zoomScalePageLayoutView="0" workbookViewId="0" topLeftCell="A1">
      <selection activeCell="C71" sqref="C71"/>
    </sheetView>
  </sheetViews>
  <sheetFormatPr defaultColWidth="9.140625" defaultRowHeight="15"/>
  <cols>
    <col min="1" max="1" width="10.7109375" style="6" customWidth="1"/>
    <col min="2" max="2" width="33.140625" style="0" customWidth="1"/>
    <col min="3" max="3" width="10.57421875" style="0" bestFit="1" customWidth="1"/>
    <col min="5" max="5" width="15.57421875" style="0" customWidth="1"/>
    <col min="6" max="6" width="10.00390625" style="0" bestFit="1" customWidth="1"/>
  </cols>
  <sheetData>
    <row r="2" spans="1:3" ht="14.25">
      <c r="A2" s="6" t="s">
        <v>0</v>
      </c>
      <c r="B2" t="s">
        <v>1</v>
      </c>
      <c r="C2" s="3">
        <v>3.8</v>
      </c>
    </row>
    <row r="3" spans="2:3" ht="14.25">
      <c r="B3" t="s">
        <v>2</v>
      </c>
      <c r="C3" s="3">
        <f>C2*45%</f>
        <v>1.71</v>
      </c>
    </row>
    <row r="4" spans="2:3" ht="14.25">
      <c r="B4" t="s">
        <v>6</v>
      </c>
      <c r="C4" s="1">
        <v>0.08</v>
      </c>
    </row>
    <row r="5" spans="2:3" ht="14.25">
      <c r="B5" t="s">
        <v>5</v>
      </c>
      <c r="C5" s="1">
        <v>0.13</v>
      </c>
    </row>
    <row r="7" spans="2:5" ht="14.25">
      <c r="B7" s="16" t="s">
        <v>7</v>
      </c>
      <c r="C7" s="2" t="s">
        <v>8</v>
      </c>
      <c r="E7" s="16" t="s">
        <v>10</v>
      </c>
    </row>
    <row r="8" spans="2:5" ht="14.25">
      <c r="B8" s="16"/>
      <c r="C8" t="s">
        <v>9</v>
      </c>
      <c r="E8" s="16"/>
    </row>
    <row r="10" spans="1:3" ht="14.25">
      <c r="A10" s="6" t="s">
        <v>12</v>
      </c>
      <c r="B10" t="s">
        <v>48</v>
      </c>
      <c r="C10" s="3">
        <f>C2*(1+C4)</f>
        <v>4.104</v>
      </c>
    </row>
    <row r="11" spans="2:6" ht="14.25">
      <c r="B11" s="12" t="s">
        <v>49</v>
      </c>
      <c r="C11" s="15">
        <f>C10*45%</f>
        <v>1.8468</v>
      </c>
      <c r="F11" s="5"/>
    </row>
    <row r="14" spans="1:3" ht="14.25">
      <c r="A14" s="6" t="s">
        <v>14</v>
      </c>
      <c r="B14" s="12" t="s">
        <v>15</v>
      </c>
      <c r="C14" s="15">
        <f>C11/(C5-C4)</f>
        <v>36.936</v>
      </c>
    </row>
    <row r="17" ht="14.25">
      <c r="A17" s="6" t="s">
        <v>16</v>
      </c>
    </row>
    <row r="18" spans="2:3" ht="14.25">
      <c r="B18" t="s">
        <v>48</v>
      </c>
      <c r="C18" s="3">
        <f>C10*(1+C19)</f>
        <v>4.4733600000000004</v>
      </c>
    </row>
    <row r="19" spans="2:3" ht="14.25">
      <c r="B19" t="s">
        <v>3</v>
      </c>
      <c r="C19" s="1">
        <v>0.09</v>
      </c>
    </row>
    <row r="20" spans="2:3" ht="14.25">
      <c r="B20" t="s">
        <v>17</v>
      </c>
      <c r="C20" s="1">
        <v>0.4</v>
      </c>
    </row>
    <row r="22" spans="1:3" ht="14.25">
      <c r="A22" s="6" t="s">
        <v>11</v>
      </c>
      <c r="B22" s="12" t="s">
        <v>13</v>
      </c>
      <c r="C22" s="13">
        <f>C18*C20</f>
        <v>1.7893440000000003</v>
      </c>
    </row>
    <row r="24" spans="1:3" ht="14.25">
      <c r="A24" s="6" t="s">
        <v>14</v>
      </c>
      <c r="B24" s="12" t="s">
        <v>15</v>
      </c>
      <c r="C24" s="15">
        <f>C22/(C5-C19)</f>
        <v>44.733599999999996</v>
      </c>
    </row>
    <row r="28" spans="1:3" ht="14.25">
      <c r="A28" s="6" t="s">
        <v>18</v>
      </c>
      <c r="B28" t="s">
        <v>19</v>
      </c>
      <c r="C28" s="1">
        <v>0.18</v>
      </c>
    </row>
    <row r="29" spans="2:3" ht="14.25">
      <c r="B29" t="s">
        <v>20</v>
      </c>
      <c r="C29" s="1">
        <v>0.6</v>
      </c>
    </row>
    <row r="31" spans="1:3" ht="14.25">
      <c r="A31" s="6" t="s">
        <v>11</v>
      </c>
      <c r="B31" s="7" t="s">
        <v>21</v>
      </c>
      <c r="C31" s="8">
        <f>C28*(1-C29)</f>
        <v>0.072</v>
      </c>
    </row>
    <row r="33" spans="1:3" ht="14.25">
      <c r="A33" s="6" t="s">
        <v>14</v>
      </c>
      <c r="B33" t="s">
        <v>20</v>
      </c>
      <c r="C33" s="1">
        <v>0.5</v>
      </c>
    </row>
    <row r="35" spans="2:3" ht="14.25">
      <c r="B35" s="7" t="s">
        <v>21</v>
      </c>
      <c r="C35" s="8">
        <f>C28*(1-C33)</f>
        <v>0.09</v>
      </c>
    </row>
    <row r="38" spans="1:3" ht="14.25">
      <c r="A38" s="6" t="s">
        <v>22</v>
      </c>
      <c r="B38" t="s">
        <v>23</v>
      </c>
      <c r="C38" s="3">
        <v>5</v>
      </c>
    </row>
    <row r="39" spans="2:3" ht="14.25">
      <c r="B39" t="s">
        <v>20</v>
      </c>
      <c r="C39" s="1">
        <v>0.35</v>
      </c>
    </row>
    <row r="40" spans="2:3" ht="14.25">
      <c r="B40" t="s">
        <v>24</v>
      </c>
      <c r="C40" s="3">
        <f>C38*C39</f>
        <v>1.75</v>
      </c>
    </row>
    <row r="41" spans="2:3" ht="14.25">
      <c r="B41" t="s">
        <v>4</v>
      </c>
      <c r="C41" s="10">
        <v>0.15</v>
      </c>
    </row>
    <row r="43" spans="3:6" ht="14.25">
      <c r="C43" t="s">
        <v>50</v>
      </c>
      <c r="D43" t="s">
        <v>26</v>
      </c>
      <c r="E43" t="s">
        <v>27</v>
      </c>
      <c r="F43" t="s">
        <v>51</v>
      </c>
    </row>
    <row r="44" spans="2:5" ht="14.25">
      <c r="B44" t="s">
        <v>25</v>
      </c>
      <c r="D44" s="4">
        <f>C38</f>
        <v>5</v>
      </c>
      <c r="E44" s="4">
        <f>D44*$C$39</f>
        <v>1.75</v>
      </c>
    </row>
    <row r="45" spans="2:6" ht="14.25">
      <c r="B45" t="s">
        <v>28</v>
      </c>
      <c r="C45" s="1">
        <v>0.25</v>
      </c>
      <c r="D45" s="4">
        <f>D44*(1+C45)</f>
        <v>6.25</v>
      </c>
      <c r="E45" s="9">
        <f>D45*$C$39</f>
        <v>2.1875</v>
      </c>
      <c r="F45" s="3">
        <f>E45/(1+C41)</f>
        <v>1.9021739130434785</v>
      </c>
    </row>
    <row r="46" spans="2:6" ht="14.25">
      <c r="B46" t="s">
        <v>29</v>
      </c>
      <c r="C46" s="1">
        <v>0.2</v>
      </c>
      <c r="D46" s="4">
        <f>D45*(1+C46)</f>
        <v>7.5</v>
      </c>
      <c r="E46" s="9">
        <f>D46*$C$39</f>
        <v>2.625</v>
      </c>
      <c r="F46" s="3">
        <f>E46/(1.15)^2</f>
        <v>1.9848771266540646</v>
      </c>
    </row>
    <row r="47" spans="2:6" ht="14.25">
      <c r="B47" t="s">
        <v>30</v>
      </c>
      <c r="C47" s="1">
        <v>0.08</v>
      </c>
      <c r="D47" s="4">
        <f>D46*(1+C47)</f>
        <v>8.100000000000001</v>
      </c>
      <c r="E47" s="9">
        <f>D47*$C$39</f>
        <v>2.8350000000000004</v>
      </c>
      <c r="F47" s="1"/>
    </row>
    <row r="49" spans="1:2" ht="14.25">
      <c r="A49" s="6" t="s">
        <v>12</v>
      </c>
      <c r="B49" t="s">
        <v>31</v>
      </c>
    </row>
    <row r="50" spans="2:3" ht="14.25">
      <c r="B50" t="s">
        <v>32</v>
      </c>
      <c r="C50" s="4">
        <f>E45</f>
        <v>2.1875</v>
      </c>
    </row>
    <row r="51" spans="2:3" ht="14.25">
      <c r="B51" t="s">
        <v>33</v>
      </c>
      <c r="C51" s="4">
        <f>E46</f>
        <v>2.625</v>
      </c>
    </row>
    <row r="52" spans="2:3" ht="14.25">
      <c r="B52" t="s">
        <v>34</v>
      </c>
      <c r="C52" s="4">
        <f>E47</f>
        <v>2.8350000000000004</v>
      </c>
    </row>
    <row r="55" spans="1:6" ht="14.25">
      <c r="A55" s="6" t="s">
        <v>14</v>
      </c>
      <c r="B55" s="6" t="s">
        <v>35</v>
      </c>
      <c r="C55" s="14">
        <f>E47/(C41-C47)</f>
        <v>40.50000000000001</v>
      </c>
      <c r="F55" s="3">
        <f>C55/(1.15)^2</f>
        <v>30.62381852551986</v>
      </c>
    </row>
    <row r="58" spans="1:3" ht="14.25">
      <c r="A58" s="6" t="s">
        <v>36</v>
      </c>
      <c r="B58" s="6" t="s">
        <v>37</v>
      </c>
      <c r="C58" s="11">
        <f>F55+F46+F45</f>
        <v>34.5108695652174</v>
      </c>
    </row>
    <row r="61" ht="14.25">
      <c r="C61" t="s">
        <v>41</v>
      </c>
    </row>
    <row r="62" spans="1:3" ht="14.25">
      <c r="A62" s="6" t="s">
        <v>38</v>
      </c>
      <c r="B62" t="s">
        <v>40</v>
      </c>
      <c r="C62" s="3">
        <v>370</v>
      </c>
    </row>
    <row r="63" spans="2:3" ht="14.25">
      <c r="B63" t="s">
        <v>39</v>
      </c>
      <c r="C63" s="3">
        <v>670</v>
      </c>
    </row>
    <row r="64" spans="2:3" ht="14.25">
      <c r="B64" t="s">
        <v>42</v>
      </c>
      <c r="C64">
        <v>20</v>
      </c>
    </row>
    <row r="66" spans="2:3" ht="14.25">
      <c r="B66" t="s">
        <v>43</v>
      </c>
      <c r="C66" s="4">
        <f>C62*5.5</f>
        <v>2035</v>
      </c>
    </row>
    <row r="67" ht="14.25">
      <c r="B67" t="s">
        <v>44</v>
      </c>
    </row>
    <row r="68" spans="2:3" ht="14.25">
      <c r="B68" t="s">
        <v>45</v>
      </c>
      <c r="C68" s="3">
        <f>C63</f>
        <v>670</v>
      </c>
    </row>
    <row r="69" spans="2:3" ht="14.25">
      <c r="B69" t="s">
        <v>46</v>
      </c>
      <c r="C69" s="4">
        <f>C66-C68</f>
        <v>1365</v>
      </c>
    </row>
    <row r="71" spans="2:3" ht="14.25">
      <c r="B71" s="12" t="s">
        <v>47</v>
      </c>
      <c r="C71" s="13">
        <f>C69/C64</f>
        <v>68.25</v>
      </c>
    </row>
  </sheetData>
  <sheetProtection/>
  <mergeCells count="2">
    <mergeCell ref="E7:E8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Symphony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Agarwal</dc:creator>
  <cp:keywords/>
  <dc:description/>
  <cp:lastModifiedBy>Brian's Dell</cp:lastModifiedBy>
  <dcterms:created xsi:type="dcterms:W3CDTF">2012-04-15T16:32:10Z</dcterms:created>
  <dcterms:modified xsi:type="dcterms:W3CDTF">2012-04-16T01:49:32Z</dcterms:modified>
  <cp:category/>
  <cp:version/>
  <cp:contentType/>
  <cp:contentStatus/>
</cp:coreProperties>
</file>