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ean, Sigma Known" sheetId="1" r:id="rId1"/>
    <sheet name="Mean, Sigma Unknown" sheetId="2" r:id="rId2"/>
    <sheet name="Proportion" sheetId="3" r:id="rId3"/>
  </sheets>
  <definedNames/>
  <calcPr fullCalcOnLoad="1"/>
</workbook>
</file>

<file path=xl/sharedStrings.xml><?xml version="1.0" encoding="utf-8"?>
<sst xmlns="http://schemas.openxmlformats.org/spreadsheetml/2006/main" count="55" uniqueCount="32">
  <si>
    <t>Input Variables:</t>
  </si>
  <si>
    <t>Sample Mean (x-bar)</t>
  </si>
  <si>
    <t>&lt;—Input the appropriate number for your situation.</t>
  </si>
  <si>
    <t>Population Standard Deviation (sigma):</t>
  </si>
  <si>
    <t>&lt;— Input the appropriate number for your situation.</t>
  </si>
  <si>
    <r>
      <t>Sample Size (</t>
    </r>
    <r>
      <rPr>
        <i/>
        <sz val="11"/>
        <color indexed="8"/>
        <rFont val="Calibri"/>
        <family val="2"/>
      </rPr>
      <t>n</t>
    </r>
    <r>
      <rPr>
        <sz val="11"/>
        <color indexed="8"/>
        <rFont val="Calibri"/>
        <family val="2"/>
      </rPr>
      <t>):</t>
    </r>
  </si>
  <si>
    <t>Confidence Level:</t>
  </si>
  <si>
    <t>Intermediate Calculations:</t>
  </si>
  <si>
    <t>Standard Error of the Estimate:</t>
  </si>
  <si>
    <t>Prob. in One Tail for This Conf Level:</t>
  </si>
  <si>
    <t xml:space="preserve"> </t>
  </si>
  <si>
    <t>Prob. To Use in NORMSINV:</t>
  </si>
  <si>
    <t>Z-Multiple:</t>
  </si>
  <si>
    <t>Confidence Interval:</t>
  </si>
  <si>
    <t>Lower Limit:</t>
  </si>
  <si>
    <t>Upper Limit:</t>
  </si>
  <si>
    <t>Margin of Error:</t>
  </si>
  <si>
    <t>Input Variables --</t>
  </si>
  <si>
    <t>&lt;-- Input the appropriate number for your situation</t>
  </si>
  <si>
    <t>Sample standard devistion (s):</t>
  </si>
  <si>
    <r>
      <t>Sample Size (</t>
    </r>
    <r>
      <rPr>
        <i/>
        <sz val="11"/>
        <color indexed="8"/>
        <rFont val="Calibri"/>
        <family val="2"/>
      </rPr>
      <t>n</t>
    </r>
    <r>
      <rPr>
        <sz val="11"/>
        <color indexed="8"/>
        <rFont val="Calibri"/>
        <family val="2"/>
      </rPr>
      <t>)</t>
    </r>
  </si>
  <si>
    <t>Intermediate Calculations --</t>
  </si>
  <si>
    <t>Degrees of freedom:</t>
  </si>
  <si>
    <t>Prob. in the tails for this Conf Level:</t>
  </si>
  <si>
    <t>t-Multiple:</t>
  </si>
  <si>
    <t xml:space="preserve">Confidence Interval -- </t>
  </si>
  <si>
    <t>Lower limit:</t>
  </si>
  <si>
    <t>Upper limit:</t>
  </si>
  <si>
    <t>Margin of error:</t>
  </si>
  <si>
    <t>Sample Proportion (p-bar)</t>
  </si>
  <si>
    <t>Prob. in One Tail for this Conf Level:</t>
  </si>
  <si>
    <t>Prob. to use in NORMSINV:</t>
  </si>
</sst>
</file>

<file path=xl/styles.xml><?xml version="1.0" encoding="utf-8"?>
<styleSheet xmlns="http://schemas.openxmlformats.org/spreadsheetml/2006/main">
  <numFmts count="6">
    <numFmt numFmtId="164" formatCode="GENERAL"/>
    <numFmt numFmtId="165" formatCode="GENERAL"/>
    <numFmt numFmtId="166" formatCode="0.000"/>
    <numFmt numFmtId="167" formatCode="0.00"/>
    <numFmt numFmtId="168" formatCode="#,##0.00"/>
    <numFmt numFmtId="169" formatCode="0.0000"/>
  </numFmts>
  <fonts count="7">
    <font>
      <sz val="10"/>
      <name val="Arial"/>
      <family val="2"/>
    </font>
    <font>
      <sz val="11"/>
      <color indexed="8"/>
      <name val="Calibri"/>
      <family val="2"/>
    </font>
    <font>
      <b/>
      <sz val="11"/>
      <color indexed="8"/>
      <name val="Calibri"/>
      <family val="2"/>
    </font>
    <font>
      <sz val="11"/>
      <color indexed="56"/>
      <name val="Calibri"/>
      <family val="2"/>
    </font>
    <font>
      <i/>
      <sz val="11"/>
      <color indexed="8"/>
      <name val="Calibri"/>
      <family val="2"/>
    </font>
    <font>
      <sz val="11"/>
      <color indexed="9"/>
      <name val="Calibri"/>
      <family val="2"/>
    </font>
    <font>
      <b/>
      <sz val="14"/>
      <color indexed="8"/>
      <name val="Calibri"/>
      <family val="2"/>
    </font>
  </fonts>
  <fills count="3">
    <fill>
      <patternFill/>
    </fill>
    <fill>
      <patternFill patternType="gray125"/>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5">
    <xf numFmtId="164" fontId="0" fillId="0" borderId="0" xfId="0" applyAlignment="1">
      <alignment/>
    </xf>
    <xf numFmtId="164" fontId="1" fillId="0" borderId="0" xfId="20">
      <alignment/>
      <protection/>
    </xf>
    <xf numFmtId="164" fontId="1" fillId="0" borderId="0" xfId="20" applyAlignment="1">
      <alignment horizontal="left"/>
      <protection/>
    </xf>
    <xf numFmtId="164" fontId="2" fillId="0" borderId="0" xfId="20" applyFont="1">
      <alignment/>
      <protection/>
    </xf>
    <xf numFmtId="164" fontId="1" fillId="0" borderId="0" xfId="20" applyFont="1" applyAlignment="1">
      <alignment horizontal="right"/>
      <protection/>
    </xf>
    <xf numFmtId="164" fontId="2" fillId="2" borderId="1" xfId="20" applyFont="1" applyFill="1" applyBorder="1" applyAlignment="1">
      <alignment horizontal="left"/>
      <protection/>
    </xf>
    <xf numFmtId="164" fontId="3" fillId="0" borderId="2" xfId="20" applyFont="1" applyBorder="1">
      <alignment/>
      <protection/>
    </xf>
    <xf numFmtId="164" fontId="2" fillId="0" borderId="0" xfId="20" applyFont="1" applyAlignment="1">
      <alignment horizontal="left"/>
      <protection/>
    </xf>
    <xf numFmtId="164" fontId="1" fillId="0" borderId="0" xfId="20" applyAlignment="1" applyProtection="1">
      <alignment horizontal="left"/>
      <protection/>
    </xf>
    <xf numFmtId="166" fontId="1" fillId="0" borderId="0" xfId="20" applyNumberFormat="1" applyAlignment="1" applyProtection="1">
      <alignment horizontal="left"/>
      <protection/>
    </xf>
    <xf numFmtId="167" fontId="1" fillId="0" borderId="0" xfId="20" applyNumberFormat="1" applyAlignment="1" applyProtection="1">
      <alignment horizontal="left"/>
      <protection/>
    </xf>
    <xf numFmtId="164" fontId="1" fillId="0" borderId="3" xfId="20" applyBorder="1">
      <alignment/>
      <protection/>
    </xf>
    <xf numFmtId="164" fontId="1" fillId="0" borderId="4" xfId="20" applyBorder="1">
      <alignment/>
      <protection/>
    </xf>
    <xf numFmtId="164" fontId="1" fillId="0" borderId="0" xfId="20" applyProtection="1">
      <alignment/>
      <protection locked="0"/>
    </xf>
    <xf numFmtId="164" fontId="5" fillId="0" borderId="0" xfId="20" applyFont="1" applyProtection="1">
      <alignment/>
      <protection/>
    </xf>
    <xf numFmtId="167" fontId="5" fillId="0" borderId="0" xfId="20" applyNumberFormat="1" applyFont="1" applyProtection="1">
      <alignment/>
      <protection/>
    </xf>
    <xf numFmtId="164" fontId="2" fillId="2" borderId="0" xfId="20" applyFont="1" applyFill="1">
      <alignment/>
      <protection/>
    </xf>
    <xf numFmtId="164" fontId="3" fillId="0" borderId="0" xfId="20" applyFont="1">
      <alignment/>
      <protection/>
    </xf>
    <xf numFmtId="167" fontId="1" fillId="0" borderId="0" xfId="20" applyNumberFormat="1">
      <alignment/>
      <protection/>
    </xf>
    <xf numFmtId="166" fontId="1" fillId="0" borderId="0" xfId="20" applyNumberFormat="1">
      <alignment/>
      <protection/>
    </xf>
    <xf numFmtId="164" fontId="5" fillId="0" borderId="0" xfId="20" applyFont="1">
      <alignment/>
      <protection/>
    </xf>
    <xf numFmtId="168" fontId="5" fillId="0" borderId="0" xfId="20" applyNumberFormat="1" applyFont="1">
      <alignment/>
      <protection/>
    </xf>
    <xf numFmtId="164" fontId="1" fillId="2" borderId="0" xfId="20" applyFill="1">
      <alignment/>
      <protection/>
    </xf>
    <xf numFmtId="169" fontId="1" fillId="0" borderId="0" xfId="20" applyNumberFormat="1">
      <alignment/>
      <protection/>
    </xf>
    <xf numFmtId="169" fontId="5" fillId="0" borderId="0" xfId="20" applyNumberFormat="1" applyFo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66675</xdr:rowOff>
    </xdr:from>
    <xdr:to>
      <xdr:col>5</xdr:col>
      <xdr:colOff>85725</xdr:colOff>
      <xdr:row>8</xdr:row>
      <xdr:rowOff>85725</xdr:rowOff>
    </xdr:to>
    <xdr:sp>
      <xdr:nvSpPr>
        <xdr:cNvPr id="1" name="TextBox 1"/>
        <xdr:cNvSpPr>
          <a:spLocks/>
        </xdr:cNvSpPr>
      </xdr:nvSpPr>
      <xdr:spPr>
        <a:xfrm>
          <a:off x="161925" y="66675"/>
          <a:ext cx="4695825" cy="1828800"/>
        </a:xfrm>
        <a:prstGeom prst="rect">
          <a:avLst/>
        </a:prstGeom>
        <a:solidFill>
          <a:srgbClr val="FFFFFF"/>
        </a:solidFill>
        <a:ln w="9525" cmpd="sng">
          <a:solidFill>
            <a:srgbClr val="000000"/>
          </a:solidFill>
          <a:headEnd type="none"/>
          <a:tailEnd type="none"/>
        </a:ln>
      </xdr:spPr>
      <xdr:txBody>
        <a:bodyPr vertOverflow="clip" wrap="square" lIns="90000" tIns="45000" rIns="90000" bIns="45000">
          <a:spAutoFit/>
        </a:bodyPr>
        <a:p>
          <a:pPr algn="l">
            <a:defRPr/>
          </a:pPr>
          <a:r>
            <a:rPr lang="en-US" cap="none" sz="1400" b="1" i="0" u="none" baseline="0">
              <a:solidFill>
                <a:srgbClr val="000000"/>
              </a:solidFill>
            </a:rPr>
            <a:t>Confidence Interval Calculator
</a:t>
          </a:r>
          <a:r>
            <a:rPr lang="en-US" cap="none" sz="1100" b="1" i="0" u="none" baseline="0">
              <a:solidFill>
                <a:srgbClr val="000000"/>
              </a:solidFill>
            </a:rPr>
            <a:t>Confidence interval for a population mean, Sigma known
</a:t>
          </a:r>
          <a:r>
            <a:rPr lang="en-US" cap="none" sz="1100" b="0" i="0" u="none" baseline="0">
              <a:solidFill>
                <a:srgbClr val="000000"/>
              </a:solidFill>
            </a:rPr>
            <a:t>
If the population standard deviation is known, we can directly calculate the
 standard deviation of the sampling distribution (the standard error of the estimate) 
and use the standardized normal distribution to get a Z-multiple, using the Excel 
function NORMSINV.
The margin of error is the </a:t>
          </a:r>
          <a:r>
            <a:rPr lang="en-US" cap="none" sz="1100" b="0" i="1" u="none" baseline="0">
              <a:solidFill>
                <a:srgbClr val="000000"/>
              </a:solidFill>
            </a:rPr>
            <a:t>Z-</a:t>
          </a:r>
          <a:r>
            <a:rPr lang="en-US" cap="none" sz="1100" b="0" i="0" u="none" baseline="0">
              <a:solidFill>
                <a:srgbClr val="000000"/>
              </a:solidFill>
            </a:rPr>
            <a:t>multiple times the standard error, and it is how far the 
confidence interval extends on each side of the point estimate.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123825</xdr:rowOff>
    </xdr:from>
    <xdr:to>
      <xdr:col>5</xdr:col>
      <xdr:colOff>476250</xdr:colOff>
      <xdr:row>0</xdr:row>
      <xdr:rowOff>1762125</xdr:rowOff>
    </xdr:to>
    <xdr:sp>
      <xdr:nvSpPr>
        <xdr:cNvPr id="1" name="TextBox 2"/>
        <xdr:cNvSpPr>
          <a:spLocks/>
        </xdr:cNvSpPr>
      </xdr:nvSpPr>
      <xdr:spPr>
        <a:xfrm>
          <a:off x="171450" y="123825"/>
          <a:ext cx="4876800" cy="1628775"/>
        </a:xfrm>
        <a:prstGeom prst="rect">
          <a:avLst/>
        </a:prstGeom>
        <a:solidFill>
          <a:srgbClr val="FFFFFF"/>
        </a:solidFill>
        <a:ln w="9525" cmpd="sng">
          <a:solidFill>
            <a:srgbClr val="000000"/>
          </a:solidFill>
          <a:headEnd type="none"/>
          <a:tailEnd type="none"/>
        </a:ln>
      </xdr:spPr>
      <xdr:txBody>
        <a:bodyPr vertOverflow="clip" wrap="square" lIns="90000" tIns="45000" rIns="90000" bIns="45000">
          <a:spAutoFit/>
        </a:bodyPr>
        <a:p>
          <a:pPr algn="l">
            <a:defRPr/>
          </a:pPr>
          <a:r>
            <a:rPr lang="en-US" cap="none" sz="1100" b="1" i="0" u="none" baseline="0">
              <a:solidFill>
                <a:srgbClr val="000000"/>
              </a:solidFill>
            </a:rPr>
            <a:t>Confidence Interval for a Population Mean, Sigma Unknown
</a:t>
          </a:r>
          <a:r>
            <a:rPr lang="en-US" cap="none" sz="1100" b="0" i="0" u="none" baseline="0">
              <a:solidFill>
                <a:srgbClr val="000000"/>
              </a:solidFill>
            </a:rPr>
            <a:t>
If the population standard deviation is not known, we must use the sample standard
 deviation as an estimate and use it to calculate the  standard deviation of the sampling
distribution (the standard error of the estimate).  We also use the </a:t>
          </a:r>
          <a:r>
            <a:rPr lang="en-US" cap="none" sz="1100" b="0" i="1" u="none" baseline="0">
              <a:solidFill>
                <a:srgbClr val="000000"/>
              </a:solidFill>
            </a:rPr>
            <a:t>t</a:t>
          </a:r>
          <a:r>
            <a:rPr lang="en-US" cap="none" sz="1100" b="0" i="0" u="none" baseline="0">
              <a:solidFill>
                <a:srgbClr val="000000"/>
              </a:solidFill>
            </a:rPr>
            <a:t> distribution to get a 
multiple corresponding to the desired confidence level, using the Excel function TINV.
The margin of error is the </a:t>
          </a:r>
          <a:r>
            <a:rPr lang="en-US" cap="none" sz="1100" b="0" i="1" u="none" baseline="0">
              <a:solidFill>
                <a:srgbClr val="000000"/>
              </a:solidFill>
            </a:rPr>
            <a:t>t</a:t>
          </a:r>
          <a:r>
            <a:rPr lang="en-US" cap="none" sz="1100" b="0" i="0" u="none" baseline="0">
              <a:solidFill>
                <a:srgbClr val="000000"/>
              </a:solidFill>
            </a:rPr>
            <a:t> multiple times the standard error, and it is how far the 
confidence interval extends on each side of the point estimate.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4</xdr:col>
      <xdr:colOff>561975</xdr:colOff>
      <xdr:row>0</xdr:row>
      <xdr:rowOff>1504950</xdr:rowOff>
    </xdr:to>
    <xdr:sp>
      <xdr:nvSpPr>
        <xdr:cNvPr id="1" name="TextBox 1"/>
        <xdr:cNvSpPr>
          <a:spLocks/>
        </xdr:cNvSpPr>
      </xdr:nvSpPr>
      <xdr:spPr>
        <a:xfrm>
          <a:off x="123825" y="47625"/>
          <a:ext cx="4724400" cy="1457325"/>
        </a:xfrm>
        <a:prstGeom prst="rect">
          <a:avLst/>
        </a:prstGeom>
        <a:solidFill>
          <a:srgbClr val="FFFFFF"/>
        </a:solidFill>
        <a:ln w="9525" cmpd="sng">
          <a:solidFill>
            <a:srgbClr val="000000"/>
          </a:solidFill>
          <a:headEnd type="none"/>
          <a:tailEnd type="none"/>
        </a:ln>
      </xdr:spPr>
      <xdr:txBody>
        <a:bodyPr vertOverflow="clip" wrap="square" lIns="90000" tIns="45000" rIns="90000" bIns="45000">
          <a:spAutoFit/>
        </a:bodyPr>
        <a:p>
          <a:pPr algn="l">
            <a:defRPr/>
          </a:pPr>
          <a:r>
            <a:rPr lang="en-US" cap="none" sz="1100" b="1" i="0" u="none" baseline="0">
              <a:solidFill>
                <a:srgbClr val="000000"/>
              </a:solidFill>
            </a:rPr>
            <a:t>Confidence Interval for a Population Proportion
</a:t>
          </a:r>
          <a:r>
            <a:rPr lang="en-US" cap="none" sz="1100" b="0" i="0" u="none" baseline="0">
              <a:solidFill>
                <a:srgbClr val="000000"/>
              </a:solidFill>
            </a:rPr>
            <a:t>
From a sample proportion we can calculate the  standard deviation of the 
sampling distribution (the standard error of the estimate),  and use the standardized 
normal distribution to get a </a:t>
          </a:r>
          <a:r>
            <a:rPr lang="en-US" cap="none" sz="1100" b="0" i="1" u="none" baseline="0">
              <a:solidFill>
                <a:srgbClr val="000000"/>
              </a:solidFill>
            </a:rPr>
            <a:t>z</a:t>
          </a:r>
          <a:r>
            <a:rPr lang="en-US" cap="none" sz="1100" b="0" i="0" u="none" baseline="0">
              <a:solidFill>
                <a:srgbClr val="000000"/>
              </a:solidFill>
            </a:rPr>
            <a:t> multiple, using the Excel function NORMSINV.
The margin of error is the </a:t>
          </a:r>
          <a:r>
            <a:rPr lang="en-US" cap="none" sz="1100" b="0" i="1" u="none" baseline="0">
              <a:solidFill>
                <a:srgbClr val="000000"/>
              </a:solidFill>
            </a:rPr>
            <a:t>z</a:t>
          </a:r>
          <a:r>
            <a:rPr lang="en-US" cap="none" sz="1100" b="0" i="0" u="none" baseline="0">
              <a:solidFill>
                <a:srgbClr val="000000"/>
              </a:solidFill>
            </a:rPr>
            <a:t> multiple times the standard error, and it is how far the 
confidence interval extends on each side of the point estimate.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9:H28"/>
  <sheetViews>
    <sheetView tabSelected="1" workbookViewId="0" topLeftCell="A1">
      <selection activeCell="N2" sqref="N2"/>
    </sheetView>
  </sheetViews>
  <sheetFormatPr defaultColWidth="9.140625" defaultRowHeight="12.75"/>
  <cols>
    <col min="1" max="1" width="36.28125" style="1" customWidth="1"/>
    <col min="2" max="2" width="9.140625" style="2" customWidth="1"/>
    <col min="3" max="6" width="8.7109375" style="1" customWidth="1"/>
    <col min="7" max="7" width="10.421875" style="1" customWidth="1"/>
    <col min="8" max="16384" width="8.7109375" style="1" customWidth="1"/>
  </cols>
  <sheetData>
    <row r="1" ht="53.25" customHeight="1"/>
    <row r="9" ht="12.75">
      <c r="A9" s="3" t="s">
        <v>0</v>
      </c>
    </row>
    <row r="10" spans="1:7" ht="12.75">
      <c r="A10" s="4" t="s">
        <v>1</v>
      </c>
      <c r="B10" s="5">
        <v>100</v>
      </c>
      <c r="C10" s="6" t="s">
        <v>2</v>
      </c>
      <c r="D10" s="6"/>
      <c r="E10" s="6"/>
      <c r="F10" s="6"/>
      <c r="G10" s="6"/>
    </row>
    <row r="11" spans="1:7" ht="12.75">
      <c r="A11" s="4" t="s">
        <v>3</v>
      </c>
      <c r="B11" s="5">
        <v>15</v>
      </c>
      <c r="C11" s="6" t="s">
        <v>4</v>
      </c>
      <c r="D11" s="6"/>
      <c r="E11" s="6"/>
      <c r="F11" s="6"/>
      <c r="G11" s="6"/>
    </row>
    <row r="12" spans="1:7" ht="12.75">
      <c r="A12" s="4" t="s">
        <v>5</v>
      </c>
      <c r="B12" s="5">
        <v>50</v>
      </c>
      <c r="C12" s="6" t="s">
        <v>4</v>
      </c>
      <c r="D12" s="6"/>
      <c r="E12" s="6"/>
      <c r="F12" s="6"/>
      <c r="G12" s="6"/>
    </row>
    <row r="13" spans="1:7" ht="12.75">
      <c r="A13" s="4" t="s">
        <v>6</v>
      </c>
      <c r="B13" s="5">
        <v>0.9</v>
      </c>
      <c r="C13" s="6" t="s">
        <v>4</v>
      </c>
      <c r="D13" s="6"/>
      <c r="E13" s="6"/>
      <c r="F13" s="6"/>
      <c r="G13" s="6"/>
    </row>
    <row r="15" ht="12.75">
      <c r="A15" s="7" t="s">
        <v>7</v>
      </c>
    </row>
    <row r="16" spans="1:2" ht="12.75">
      <c r="A16" s="4" t="s">
        <v>8</v>
      </c>
      <c r="B16" s="8">
        <f>B11/SQRT(B12)</f>
        <v>2.1213203435596424</v>
      </c>
    </row>
    <row r="17" spans="1:3" ht="12.75">
      <c r="A17" s="4" t="s">
        <v>9</v>
      </c>
      <c r="B17" s="8">
        <f>(1-B13)/2</f>
        <v>0.04999999999999999</v>
      </c>
      <c r="C17" s="1" t="s">
        <v>10</v>
      </c>
    </row>
    <row r="18" spans="1:2" ht="12.75">
      <c r="A18" s="4" t="s">
        <v>11</v>
      </c>
      <c r="B18" s="8">
        <f>1-B17</f>
        <v>0.95</v>
      </c>
    </row>
    <row r="19" spans="1:2" ht="12.75">
      <c r="A19" s="4" t="s">
        <v>12</v>
      </c>
      <c r="B19" s="9">
        <f>NORMSINV(B18)</f>
        <v>1.6448536269514715</v>
      </c>
    </row>
    <row r="20" ht="12.75">
      <c r="B20" s="8"/>
    </row>
    <row r="21" spans="1:2" ht="12.75">
      <c r="A21" s="7" t="s">
        <v>13</v>
      </c>
      <c r="B21" s="8"/>
    </row>
    <row r="22" spans="1:8" ht="12.75">
      <c r="A22" s="4" t="s">
        <v>14</v>
      </c>
      <c r="B22" s="10">
        <f>B10-(B19*B16)</f>
        <v>96.51073853896997</v>
      </c>
      <c r="D22" s="11" t="str">
        <f>CONCATENATE("We can be ",D26,"% confident that the population mean")</f>
        <v>We can be 90% confident that the population mean</v>
      </c>
      <c r="E22" s="11"/>
      <c r="F22" s="11"/>
      <c r="G22" s="11"/>
      <c r="H22" s="11"/>
    </row>
    <row r="23" spans="1:8" ht="12.75">
      <c r="A23" s="4" t="s">
        <v>15</v>
      </c>
      <c r="B23" s="10">
        <f>B10+B19*B16</f>
        <v>103.48926146103003</v>
      </c>
      <c r="D23" s="12" t="str">
        <f>CONCATENATE("lies between ",D27," and ",D28)</f>
        <v>lies between 96.51 and 103.49</v>
      </c>
      <c r="E23" s="12"/>
      <c r="F23" s="12"/>
      <c r="G23" s="12"/>
      <c r="H23" s="12"/>
    </row>
    <row r="24" spans="1:2" ht="12.75">
      <c r="A24" s="4" t="s">
        <v>16</v>
      </c>
      <c r="B24" s="10">
        <f>B19*B16</f>
        <v>3.4892614610300194</v>
      </c>
    </row>
    <row r="25" ht="12.75">
      <c r="D25" s="13"/>
    </row>
    <row r="26" ht="12.75">
      <c r="D26" s="14">
        <f>B13*100</f>
        <v>90</v>
      </c>
    </row>
    <row r="27" ht="12.75">
      <c r="D27" s="15">
        <f>ROUND(B22,2)</f>
        <v>96.51</v>
      </c>
    </row>
    <row r="28" ht="12.75">
      <c r="D28" s="15">
        <f>ROUND(B23,2)</f>
        <v>103.49</v>
      </c>
    </row>
  </sheetData>
  <sheetProtection sheet="1"/>
  <mergeCells count="6">
    <mergeCell ref="C10:G10"/>
    <mergeCell ref="C11:G11"/>
    <mergeCell ref="C12:G12"/>
    <mergeCell ref="C13:G13"/>
    <mergeCell ref="D22:H22"/>
    <mergeCell ref="D23:H23"/>
  </mergeCells>
  <printOptions/>
  <pageMargins left="0.7" right="0.7" top="0.75" bottom="0.75"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2:D21"/>
  <sheetViews>
    <sheetView workbookViewId="0" topLeftCell="A1">
      <selection activeCell="E10" sqref="E10"/>
    </sheetView>
  </sheetViews>
  <sheetFormatPr defaultColWidth="9.140625" defaultRowHeight="12.75"/>
  <cols>
    <col min="1" max="1" width="33.7109375" style="1" customWidth="1"/>
    <col min="2" max="16384" width="8.7109375" style="1" customWidth="1"/>
  </cols>
  <sheetData>
    <row r="1" ht="156.75" customHeight="1"/>
    <row r="2" ht="12.75">
      <c r="A2" s="3" t="s">
        <v>17</v>
      </c>
    </row>
    <row r="3" spans="1:3" ht="12.75">
      <c r="A3" s="4" t="s">
        <v>1</v>
      </c>
      <c r="B3" s="16">
        <v>1000</v>
      </c>
      <c r="C3" s="17" t="s">
        <v>18</v>
      </c>
    </row>
    <row r="4" spans="1:3" ht="12.75">
      <c r="A4" s="4" t="s">
        <v>19</v>
      </c>
      <c r="B4" s="16">
        <v>500</v>
      </c>
      <c r="C4" s="17" t="s">
        <v>18</v>
      </c>
    </row>
    <row r="5" spans="1:3" ht="12.75">
      <c r="A5" s="4" t="s">
        <v>20</v>
      </c>
      <c r="B5" s="16">
        <v>70</v>
      </c>
      <c r="C5" s="17" t="s">
        <v>18</v>
      </c>
    </row>
    <row r="6" spans="1:3" ht="12.75">
      <c r="A6" s="4" t="s">
        <v>6</v>
      </c>
      <c r="B6" s="16">
        <v>0.95</v>
      </c>
      <c r="C6" s="17" t="s">
        <v>18</v>
      </c>
    </row>
    <row r="8" ht="12.75">
      <c r="A8" s="7" t="s">
        <v>21</v>
      </c>
    </row>
    <row r="9" spans="1:2" ht="12.75">
      <c r="A9" s="4" t="s">
        <v>22</v>
      </c>
      <c r="B9" s="1">
        <f>B5-1</f>
        <v>69</v>
      </c>
    </row>
    <row r="10" spans="1:2" ht="12.75">
      <c r="A10" s="4" t="s">
        <v>8</v>
      </c>
      <c r="B10" s="18">
        <f>B4/SQRT(B5)</f>
        <v>59.76143046671968</v>
      </c>
    </row>
    <row r="11" spans="1:3" ht="12.75">
      <c r="A11" s="4" t="s">
        <v>23</v>
      </c>
      <c r="B11" s="1">
        <f>(1-B6)</f>
        <v>0.04999999999999993</v>
      </c>
      <c r="C11" s="1" t="s">
        <v>10</v>
      </c>
    </row>
    <row r="12" spans="1:2" ht="12.75">
      <c r="A12" s="4" t="s">
        <v>24</v>
      </c>
      <c r="B12" s="19">
        <f>TINV(B11,B9)</f>
        <v>1.994945415107239</v>
      </c>
    </row>
    <row r="14" ht="12.75">
      <c r="A14" s="7" t="s">
        <v>25</v>
      </c>
    </row>
    <row r="15" spans="1:4" ht="12.75">
      <c r="A15" s="4" t="s">
        <v>26</v>
      </c>
      <c r="B15" s="18">
        <f>B3-(B12*B10)</f>
        <v>880.7792082901675</v>
      </c>
      <c r="D15" s="1" t="str">
        <f>CONCATENATE("We can be ",D19,"% confident that the population mean")</f>
        <v>We can be 95% confident that the population mean</v>
      </c>
    </row>
    <row r="16" spans="1:4" ht="12.75">
      <c r="A16" s="4" t="s">
        <v>27</v>
      </c>
      <c r="B16" s="18">
        <f>B3+B12*B10</f>
        <v>1119.2207917098326</v>
      </c>
      <c r="D16" s="1" t="str">
        <f>CONCATENATE("lies between ",D20," and ",D21)</f>
        <v>lies between 880.78 and 1119.22</v>
      </c>
    </row>
    <row r="17" spans="1:2" ht="12.75">
      <c r="A17" s="4" t="s">
        <v>28</v>
      </c>
      <c r="B17" s="18">
        <f>B12*B10</f>
        <v>119.2207917098325</v>
      </c>
    </row>
    <row r="19" ht="12.75">
      <c r="D19" s="20">
        <f>B6*100</f>
        <v>95</v>
      </c>
    </row>
    <row r="20" ht="12.75">
      <c r="D20" s="21">
        <f>ROUND(B15,2)</f>
        <v>880.78</v>
      </c>
    </row>
    <row r="21" ht="12.75">
      <c r="D21" s="21">
        <f>ROUND(B16,2)</f>
        <v>1119.22</v>
      </c>
    </row>
  </sheetData>
  <sheetProtection sheet="1"/>
  <printOptions/>
  <pageMargins left="0.7" right="0.7" top="0.75" bottom="0.75"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2:D20"/>
  <sheetViews>
    <sheetView workbookViewId="0" topLeftCell="A1">
      <selection activeCell="I17" sqref="I17"/>
    </sheetView>
  </sheetViews>
  <sheetFormatPr defaultColWidth="9.140625" defaultRowHeight="12.75"/>
  <cols>
    <col min="1" max="1" width="35.7109375" style="1" customWidth="1"/>
    <col min="2" max="2" width="11.140625" style="1" customWidth="1"/>
    <col min="3" max="16384" width="8.7109375" style="1" customWidth="1"/>
  </cols>
  <sheetData>
    <row r="1" ht="132" customHeight="1"/>
    <row r="2" ht="12.75">
      <c r="A2" s="3" t="s">
        <v>17</v>
      </c>
    </row>
    <row r="3" spans="1:3" ht="12.75">
      <c r="A3" s="4" t="s">
        <v>29</v>
      </c>
      <c r="B3" s="22">
        <v>0.43</v>
      </c>
      <c r="C3" s="17" t="s">
        <v>18</v>
      </c>
    </row>
    <row r="4" spans="1:3" ht="12.75">
      <c r="A4" s="4" t="s">
        <v>20</v>
      </c>
      <c r="B4" s="22">
        <v>100</v>
      </c>
      <c r="C4" s="17" t="s">
        <v>18</v>
      </c>
    </row>
    <row r="5" spans="1:3" ht="12.75">
      <c r="A5" s="4" t="s">
        <v>6</v>
      </c>
      <c r="B5" s="22">
        <v>0.95</v>
      </c>
      <c r="C5" s="17" t="s">
        <v>18</v>
      </c>
    </row>
    <row r="7" ht="12.75">
      <c r="A7" s="7" t="s">
        <v>21</v>
      </c>
    </row>
    <row r="8" spans="1:2" ht="12.75">
      <c r="A8" s="4" t="s">
        <v>8</v>
      </c>
      <c r="B8" s="23">
        <f>SQRT((B3*(1-B3))/B4)</f>
        <v>0.04950757517794625</v>
      </c>
    </row>
    <row r="9" spans="1:3" ht="12.75">
      <c r="A9" s="4" t="s">
        <v>30</v>
      </c>
      <c r="B9" s="1">
        <f>(1-B5)/2</f>
        <v>0.024999999999999967</v>
      </c>
      <c r="C9" s="1" t="s">
        <v>10</v>
      </c>
    </row>
    <row r="10" spans="1:2" ht="12.75">
      <c r="A10" s="4" t="s">
        <v>31</v>
      </c>
      <c r="B10" s="1">
        <f>1-B9</f>
        <v>0.9750000000000001</v>
      </c>
    </row>
    <row r="11" spans="1:2" ht="12.75">
      <c r="A11" s="4" t="s">
        <v>12</v>
      </c>
      <c r="B11" s="19">
        <f>NORMSINV(B10)</f>
        <v>1.9599639845400558</v>
      </c>
    </row>
    <row r="13" ht="12.75">
      <c r="A13" s="7" t="s">
        <v>25</v>
      </c>
    </row>
    <row r="14" spans="1:4" ht="12.75">
      <c r="A14" s="4" t="s">
        <v>26</v>
      </c>
      <c r="B14" s="23">
        <f>B3-(B11*B8)</f>
        <v>0.3329669356893161</v>
      </c>
      <c r="D14" s="1" t="str">
        <f>CONCATENATE("We can be ",D18,"% confident that the population proportion")</f>
        <v>We can be 95% confident that the population proportion</v>
      </c>
    </row>
    <row r="15" spans="1:4" ht="12.75">
      <c r="A15" s="4" t="s">
        <v>27</v>
      </c>
      <c r="B15" s="23">
        <f>B3+B11*B8</f>
        <v>0.5270330643106839</v>
      </c>
      <c r="D15" s="1" t="str">
        <f>CONCATENATE("lies between ",D19," and ",D20)</f>
        <v>lies between 0.333 and 0.527</v>
      </c>
    </row>
    <row r="16" spans="1:2" ht="12.75">
      <c r="A16" s="4" t="s">
        <v>28</v>
      </c>
      <c r="B16" s="23">
        <f>B11*B8</f>
        <v>0.0970330643106839</v>
      </c>
    </row>
    <row r="18" ht="12.75">
      <c r="D18" s="20">
        <f>B5*100</f>
        <v>95</v>
      </c>
    </row>
    <row r="19" ht="12.75">
      <c r="D19" s="24">
        <f>ROUND(B14,4)</f>
        <v>0.333</v>
      </c>
    </row>
    <row r="20" ht="12.75">
      <c r="D20" s="24">
        <f>ROUND(B15,4)</f>
        <v>0.527</v>
      </c>
    </row>
  </sheetData>
  <sheetProtection sheet="1"/>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