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35" windowHeight="9435" tabRatio="713" activeTab="0"/>
  </bookViews>
  <sheets>
    <sheet name="Joe Schmoe's Strategy" sheetId="1" r:id="rId1"/>
    <sheet name="X5 Results" sheetId="2" r:id="rId2"/>
    <sheet name="X6 Results" sheetId="3" r:id="rId3"/>
    <sheet name="X7 Results" sheetId="4" r:id="rId4"/>
  </sheets>
  <definedNames/>
  <calcPr fullCalcOnLoad="1"/>
</workbook>
</file>

<file path=xl/sharedStrings.xml><?xml version="1.0" encoding="utf-8"?>
<sst xmlns="http://schemas.openxmlformats.org/spreadsheetml/2006/main" count="462" uniqueCount="66">
  <si>
    <t>This Year</t>
  </si>
  <si>
    <t>Last Year</t>
  </si>
  <si>
    <t>% Change</t>
  </si>
  <si>
    <t>Revenue</t>
  </si>
  <si>
    <t>Sales Volume</t>
  </si>
  <si>
    <t>Revenue Volume</t>
  </si>
  <si>
    <t>Cost</t>
  </si>
  <si>
    <t>Variable Costs</t>
  </si>
  <si>
    <t>Fixed Costs</t>
  </si>
  <si>
    <t>R &amp; D Costs</t>
  </si>
  <si>
    <t>Total Costs</t>
  </si>
  <si>
    <t>Profit</t>
  </si>
  <si>
    <t>Total Profit</t>
  </si>
  <si>
    <t>Total Profitability</t>
  </si>
  <si>
    <t>Economic Value Added</t>
  </si>
  <si>
    <t>Capital Charge</t>
  </si>
  <si>
    <t>EVA</t>
  </si>
  <si>
    <t>Customer Base</t>
  </si>
  <si>
    <t>Installed Base</t>
  </si>
  <si>
    <t>Remaining Customers</t>
  </si>
  <si>
    <t>Market Saturation</t>
  </si>
  <si>
    <t>First-Time Customers</t>
  </si>
  <si>
    <t>Repeat Sales</t>
  </si>
  <si>
    <t>Total Sales</t>
  </si>
  <si>
    <t>This Year 2005</t>
  </si>
  <si>
    <t>Last Year 2004</t>
  </si>
  <si>
    <t>Year by Year Decisions: Pricing &amp; R&amp;D Allocations</t>
  </si>
  <si>
    <t>X5</t>
  </si>
  <si>
    <t>Price</t>
  </si>
  <si>
    <t>R&amp;D %</t>
  </si>
  <si>
    <t>Discontinue?</t>
  </si>
  <si>
    <t>X6</t>
  </si>
  <si>
    <t>X7</t>
  </si>
  <si>
    <t>NO</t>
  </si>
  <si>
    <t>PRODUCT</t>
  </si>
  <si>
    <t>DECISION</t>
  </si>
  <si>
    <t>X5 Financials for 2011</t>
  </si>
  <si>
    <t>X5 Market Report for the year 2011</t>
  </si>
  <si>
    <t>X5 Market Report for the year 2012</t>
  </si>
  <si>
    <t>X5 Financials for 2012</t>
  </si>
  <si>
    <t>X5 Financials for 2015</t>
  </si>
  <si>
    <t>X5 Market Report for the year 2015</t>
  </si>
  <si>
    <t>X5 Financials for 2014</t>
  </si>
  <si>
    <t>X5 Market Report for the year 2014</t>
  </si>
  <si>
    <t>X5 Market Report for the year 2013</t>
  </si>
  <si>
    <t>X5 Financials for 2013</t>
  </si>
  <si>
    <t>X6 Financials for 2011</t>
  </si>
  <si>
    <t>X6 Market Report for the year 2011</t>
  </si>
  <si>
    <t>X6 Market Report for the year 2012</t>
  </si>
  <si>
    <t>X6 Financials for 2012</t>
  </si>
  <si>
    <t>X6 Financials for 2014</t>
  </si>
  <si>
    <t>X6 Market Report for the year 2014</t>
  </si>
  <si>
    <t>X6 Financials for 2015</t>
  </si>
  <si>
    <t>X6 Market Report for the year 2015</t>
  </si>
  <si>
    <t>X6 Market Report for the year 2013</t>
  </si>
  <si>
    <t>X6 Financials for 2013</t>
  </si>
  <si>
    <t>X7 Financials for 2011</t>
  </si>
  <si>
    <t>X7 Market Report for the year 2011</t>
  </si>
  <si>
    <t>X7 Financials for 2012</t>
  </si>
  <si>
    <t>X7 Market Report for the year 2012</t>
  </si>
  <si>
    <t>X7 Financials for 2013</t>
  </si>
  <si>
    <t>X7 Market Report for the year 2013</t>
  </si>
  <si>
    <t>X7 Market Report for the year 2014</t>
  </si>
  <si>
    <t>X7 Financials for 2014</t>
  </si>
  <si>
    <t>X7 Financials for 2015</t>
  </si>
  <si>
    <t>X7 Market Report for the year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</si>
</sst>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9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3" fontId="44" fillId="0" borderId="10" xfId="0" applyNumberFormat="1" applyFont="1" applyBorder="1" applyAlignment="1">
      <alignment horizontal="right" vertical="top" wrapText="1"/>
    </xf>
    <xf numFmtId="9" fontId="44" fillId="0" borderId="10" xfId="0" applyNumberFormat="1" applyFont="1" applyBorder="1" applyAlignment="1">
      <alignment horizontal="right" vertical="top" wrapText="1"/>
    </xf>
    <xf numFmtId="9" fontId="43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9" fontId="3" fillId="0" borderId="0" xfId="0" applyNumberFormat="1" applyFont="1" applyAlignment="1">
      <alignment horizontal="right" vertical="top" wrapText="1"/>
    </xf>
    <xf numFmtId="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44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/>
    </xf>
    <xf numFmtId="0" fontId="40" fillId="34" borderId="13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vertical="top" wrapText="1"/>
    </xf>
    <xf numFmtId="165" fontId="0" fillId="34" borderId="13" xfId="44" applyNumberFormat="1" applyFont="1" applyFill="1" applyBorder="1" applyAlignment="1">
      <alignment vertical="top" wrapText="1"/>
    </xf>
    <xf numFmtId="9" fontId="0" fillId="34" borderId="13" xfId="0" applyNumberFormat="1" applyFill="1" applyBorder="1" applyAlignment="1">
      <alignment vertical="top" wrapText="1"/>
    </xf>
    <xf numFmtId="0" fontId="0" fillId="34" borderId="13" xfId="0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7" xfId="0" applyFill="1" applyBorder="1" applyAlignment="1">
      <alignment horizontal="center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85725</xdr:rowOff>
    </xdr:from>
    <xdr:to>
      <xdr:col>6</xdr:col>
      <xdr:colOff>266700</xdr:colOff>
      <xdr:row>23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19100" y="2886075"/>
          <a:ext cx="3581400" cy="17335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table shows Joe Schmoe's Pricing and R&amp;D Product Development decisions for each year: 2012 through 2015.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see the input of the 2012 decisions for round 1 in this copy of the simulation Decision interface.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run the simulation using this default strategy (the one that Joe Schmoe used), you will get the results that are shown on the tabs for X5, X6, and X7.</a:t>
          </a:r>
        </a:p>
      </xdr:txBody>
    </xdr:sp>
    <xdr:clientData/>
  </xdr:twoCellAnchor>
  <xdr:twoCellAnchor editAs="oneCell">
    <xdr:from>
      <xdr:col>7</xdr:col>
      <xdr:colOff>390525</xdr:colOff>
      <xdr:row>3</xdr:row>
      <xdr:rowOff>57150</xdr:rowOff>
    </xdr:from>
    <xdr:to>
      <xdr:col>20</xdr:col>
      <xdr:colOff>285750</xdr:colOff>
      <xdr:row>18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38175"/>
          <a:ext cx="78200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47625</xdr:rowOff>
    </xdr:to>
    <xdr:pic>
      <xdr:nvPicPr>
        <xdr:cNvPr id="2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47625</xdr:rowOff>
    </xdr:to>
    <xdr:pic>
      <xdr:nvPicPr>
        <xdr:cNvPr id="3" name="Picture 1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47625</xdr:rowOff>
    </xdr:to>
    <xdr:pic>
      <xdr:nvPicPr>
        <xdr:cNvPr id="4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47625</xdr:rowOff>
    </xdr:to>
    <xdr:pic>
      <xdr:nvPicPr>
        <xdr:cNvPr id="5" name="Picture 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47625</xdr:rowOff>
    </xdr:to>
    <xdr:pic>
      <xdr:nvPicPr>
        <xdr:cNvPr id="6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47625</xdr:rowOff>
    </xdr:to>
    <xdr:pic>
      <xdr:nvPicPr>
        <xdr:cNvPr id="7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935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47625</xdr:rowOff>
    </xdr:to>
    <xdr:pic>
      <xdr:nvPicPr>
        <xdr:cNvPr id="8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37255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9525</xdr:colOff>
      <xdr:row>95</xdr:row>
      <xdr:rowOff>47625</xdr:rowOff>
    </xdr:to>
    <xdr:pic>
      <xdr:nvPicPr>
        <xdr:cNvPr id="9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8126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</xdr:colOff>
      <xdr:row>26</xdr:row>
      <xdr:rowOff>47625</xdr:rowOff>
    </xdr:to>
    <xdr:pic>
      <xdr:nvPicPr>
        <xdr:cNvPr id="10" name="Picture 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</xdr:colOff>
      <xdr:row>26</xdr:row>
      <xdr:rowOff>47625</xdr:rowOff>
    </xdr:to>
    <xdr:pic>
      <xdr:nvPicPr>
        <xdr:cNvPr id="11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47625</xdr:rowOff>
    </xdr:to>
    <xdr:pic>
      <xdr:nvPicPr>
        <xdr:cNvPr id="12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3" name="Picture 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35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4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35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5" name="Picture 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37255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6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37255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7" name="Picture 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8126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8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8126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47625</xdr:rowOff>
    </xdr:to>
    <xdr:pic>
      <xdr:nvPicPr>
        <xdr:cNvPr id="1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2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47625</xdr:rowOff>
    </xdr:to>
    <xdr:pic>
      <xdr:nvPicPr>
        <xdr:cNvPr id="3" name="Picture 1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47625</xdr:rowOff>
    </xdr:to>
    <xdr:pic>
      <xdr:nvPicPr>
        <xdr:cNvPr id="4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47625</xdr:rowOff>
    </xdr:to>
    <xdr:pic>
      <xdr:nvPicPr>
        <xdr:cNvPr id="5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47625</xdr:rowOff>
    </xdr:to>
    <xdr:pic>
      <xdr:nvPicPr>
        <xdr:cNvPr id="6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47625</xdr:rowOff>
    </xdr:to>
    <xdr:pic>
      <xdr:nvPicPr>
        <xdr:cNvPr id="7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3249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47625</xdr:rowOff>
    </xdr:to>
    <xdr:pic>
      <xdr:nvPicPr>
        <xdr:cNvPr id="8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6683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9525</xdr:colOff>
      <xdr:row>95</xdr:row>
      <xdr:rowOff>47625</xdr:rowOff>
    </xdr:to>
    <xdr:pic>
      <xdr:nvPicPr>
        <xdr:cNvPr id="9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80498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</xdr:colOff>
      <xdr:row>26</xdr:row>
      <xdr:rowOff>47625</xdr:rowOff>
    </xdr:to>
    <xdr:pic>
      <xdr:nvPicPr>
        <xdr:cNvPr id="10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47625</xdr:rowOff>
    </xdr:to>
    <xdr:pic>
      <xdr:nvPicPr>
        <xdr:cNvPr id="11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2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93249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3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93249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4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36683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5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36683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6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80498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7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80498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47625</xdr:rowOff>
    </xdr:to>
    <xdr:pic>
      <xdr:nvPicPr>
        <xdr:cNvPr id="1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47625</xdr:rowOff>
    </xdr:to>
    <xdr:pic>
      <xdr:nvPicPr>
        <xdr:cNvPr id="2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3" name="Picture 1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4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47625</xdr:rowOff>
    </xdr:to>
    <xdr:pic>
      <xdr:nvPicPr>
        <xdr:cNvPr id="5" name="Picture 7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47625</xdr:rowOff>
    </xdr:to>
    <xdr:pic>
      <xdr:nvPicPr>
        <xdr:cNvPr id="6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47625</xdr:rowOff>
    </xdr:to>
    <xdr:pic>
      <xdr:nvPicPr>
        <xdr:cNvPr id="7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334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47625</xdr:rowOff>
    </xdr:to>
    <xdr:pic>
      <xdr:nvPicPr>
        <xdr:cNvPr id="8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3735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9525</xdr:colOff>
      <xdr:row>95</xdr:row>
      <xdr:rowOff>47625</xdr:rowOff>
    </xdr:to>
    <xdr:pic>
      <xdr:nvPicPr>
        <xdr:cNvPr id="9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8107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</xdr:colOff>
      <xdr:row>26</xdr:row>
      <xdr:rowOff>47625</xdr:rowOff>
    </xdr:to>
    <xdr:pic>
      <xdr:nvPicPr>
        <xdr:cNvPr id="10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1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9334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2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9334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3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3735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4" name="Picture 15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3735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5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8107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6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8107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.7109375" style="0" customWidth="1"/>
    <col min="2" max="2" width="11.140625" style="0" customWidth="1"/>
    <col min="3" max="3" width="12.7109375" style="0" customWidth="1"/>
  </cols>
  <sheetData>
    <row r="3" ht="15.75" thickBot="1"/>
    <row r="4" spans="2:7" ht="15.75" customHeight="1" thickBot="1">
      <c r="B4" s="44" t="s">
        <v>26</v>
      </c>
      <c r="C4" s="45"/>
      <c r="D4" s="45"/>
      <c r="E4" s="45"/>
      <c r="F4" s="45"/>
      <c r="G4" s="46"/>
    </row>
    <row r="5" spans="2:7" ht="15.75" customHeight="1" thickBot="1">
      <c r="B5" s="33" t="s">
        <v>34</v>
      </c>
      <c r="C5" s="34" t="s">
        <v>35</v>
      </c>
      <c r="D5" s="35">
        <v>2012</v>
      </c>
      <c r="E5" s="35">
        <v>2013</v>
      </c>
      <c r="F5" s="35">
        <v>2014</v>
      </c>
      <c r="G5" s="35">
        <v>2015</v>
      </c>
    </row>
    <row r="6" spans="2:7" ht="15.75" thickBot="1">
      <c r="B6" s="41" t="s">
        <v>27</v>
      </c>
      <c r="C6" s="36" t="s">
        <v>28</v>
      </c>
      <c r="D6" s="37">
        <v>265</v>
      </c>
      <c r="E6" s="37">
        <v>265</v>
      </c>
      <c r="F6" s="37">
        <v>265</v>
      </c>
      <c r="G6" s="37">
        <v>265</v>
      </c>
    </row>
    <row r="7" spans="2:7" ht="15.75" thickBot="1">
      <c r="B7" s="42"/>
      <c r="C7" s="36" t="s">
        <v>29</v>
      </c>
      <c r="D7" s="38">
        <v>0.33</v>
      </c>
      <c r="E7" s="38">
        <v>0.33</v>
      </c>
      <c r="F7" s="38">
        <v>0.33</v>
      </c>
      <c r="G7" s="38">
        <v>0.33</v>
      </c>
    </row>
    <row r="8" spans="2:7" ht="16.5" customHeight="1" thickBot="1">
      <c r="B8" s="43"/>
      <c r="C8" s="36" t="s">
        <v>30</v>
      </c>
      <c r="D8" s="39" t="s">
        <v>33</v>
      </c>
      <c r="E8" s="39" t="s">
        <v>33</v>
      </c>
      <c r="F8" s="39" t="s">
        <v>33</v>
      </c>
      <c r="G8" s="39" t="s">
        <v>33</v>
      </c>
    </row>
    <row r="9" spans="2:7" ht="15.75" thickBot="1">
      <c r="B9" s="41" t="s">
        <v>31</v>
      </c>
      <c r="C9" s="36" t="s">
        <v>28</v>
      </c>
      <c r="D9" s="37">
        <v>420</v>
      </c>
      <c r="E9" s="37">
        <v>420</v>
      </c>
      <c r="F9" s="37">
        <v>420</v>
      </c>
      <c r="G9" s="37">
        <v>420</v>
      </c>
    </row>
    <row r="10" spans="2:7" ht="15.75" thickBot="1">
      <c r="B10" s="42"/>
      <c r="C10" s="36" t="s">
        <v>29</v>
      </c>
      <c r="D10" s="38">
        <v>0.34</v>
      </c>
      <c r="E10" s="38">
        <v>0.34</v>
      </c>
      <c r="F10" s="38">
        <v>0.34</v>
      </c>
      <c r="G10" s="38">
        <v>0.34</v>
      </c>
    </row>
    <row r="11" spans="2:7" ht="17.25" customHeight="1" thickBot="1">
      <c r="B11" s="43"/>
      <c r="C11" s="36" t="s">
        <v>30</v>
      </c>
      <c r="D11" s="39" t="s">
        <v>33</v>
      </c>
      <c r="E11" s="39" t="s">
        <v>33</v>
      </c>
      <c r="F11" s="39" t="s">
        <v>33</v>
      </c>
      <c r="G11" s="39" t="s">
        <v>33</v>
      </c>
    </row>
    <row r="12" spans="2:7" ht="15.75" thickBot="1">
      <c r="B12" s="41" t="s">
        <v>32</v>
      </c>
      <c r="C12" s="36" t="s">
        <v>28</v>
      </c>
      <c r="D12" s="37">
        <v>195</v>
      </c>
      <c r="E12" s="37">
        <v>195</v>
      </c>
      <c r="F12" s="37">
        <v>195</v>
      </c>
      <c r="G12" s="37">
        <v>195</v>
      </c>
    </row>
    <row r="13" spans="2:7" ht="15.75" thickBot="1">
      <c r="B13" s="42"/>
      <c r="C13" s="36" t="s">
        <v>29</v>
      </c>
      <c r="D13" s="38">
        <v>0.33</v>
      </c>
      <c r="E13" s="38">
        <v>0.33</v>
      </c>
      <c r="F13" s="38">
        <v>0.33</v>
      </c>
      <c r="G13" s="38">
        <v>0.33</v>
      </c>
    </row>
    <row r="14" spans="2:7" ht="15" customHeight="1" thickBot="1">
      <c r="B14" s="43"/>
      <c r="C14" s="36" t="s">
        <v>30</v>
      </c>
      <c r="D14" s="39" t="s">
        <v>33</v>
      </c>
      <c r="E14" s="39" t="s">
        <v>33</v>
      </c>
      <c r="F14" s="39" t="s">
        <v>33</v>
      </c>
      <c r="G14" s="39" t="s">
        <v>33</v>
      </c>
    </row>
  </sheetData>
  <sheetProtection/>
  <mergeCells count="4">
    <mergeCell ref="B6:B8"/>
    <mergeCell ref="B9:B11"/>
    <mergeCell ref="B12:B14"/>
    <mergeCell ref="B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115"/>
  <sheetViews>
    <sheetView zoomScale="90" zoomScaleNormal="90" zoomScalePageLayoutView="0" workbookViewId="0" topLeftCell="A1">
      <selection activeCell="I14" sqref="I14"/>
    </sheetView>
  </sheetViews>
  <sheetFormatPr defaultColWidth="9.140625" defaultRowHeight="15"/>
  <cols>
    <col min="1" max="1" width="6.140625" style="0" customWidth="1"/>
    <col min="2" max="2" width="3.7109375" style="0" customWidth="1"/>
    <col min="6" max="6" width="13.7109375" style="0" customWidth="1"/>
    <col min="7" max="7" width="14.8515625" style="0" customWidth="1"/>
    <col min="9" max="9" width="6.7109375" style="0" customWidth="1"/>
    <col min="10" max="10" width="5.7109375" style="0" customWidth="1"/>
    <col min="11" max="11" width="5.28125" style="0" customWidth="1"/>
    <col min="13" max="13" width="10.28125" style="0" customWidth="1"/>
    <col min="14" max="14" width="10.7109375" style="0" customWidth="1"/>
    <col min="16" max="16" width="12.140625" style="0" bestFit="1" customWidth="1"/>
    <col min="17" max="17" width="11.28125" style="0" bestFit="1" customWidth="1"/>
  </cols>
  <sheetData>
    <row r="3" spans="2:17" ht="15">
      <c r="B3" s="7" t="s">
        <v>36</v>
      </c>
      <c r="C3" s="1"/>
      <c r="D3" s="1"/>
      <c r="E3" s="1"/>
      <c r="F3" s="1"/>
      <c r="G3" s="1"/>
      <c r="H3" s="1"/>
      <c r="I3" s="1"/>
      <c r="K3" s="30" t="s">
        <v>37</v>
      </c>
      <c r="M3" s="1"/>
      <c r="N3" s="1"/>
      <c r="O3" s="1"/>
      <c r="P3" s="1"/>
      <c r="Q3" s="1"/>
    </row>
    <row r="4" spans="2:17" ht="15">
      <c r="B4" s="2"/>
      <c r="C4" s="2"/>
      <c r="D4" s="2"/>
      <c r="E4" s="2"/>
      <c r="F4" s="11">
        <v>2011</v>
      </c>
      <c r="G4" s="11">
        <v>2010</v>
      </c>
      <c r="H4" s="11"/>
      <c r="I4" s="2"/>
      <c r="K4" s="23"/>
      <c r="L4" s="23"/>
      <c r="M4" s="23"/>
      <c r="N4" s="23"/>
      <c r="O4" s="11">
        <v>2011</v>
      </c>
      <c r="P4" s="11">
        <v>2010</v>
      </c>
      <c r="Q4" s="23"/>
    </row>
    <row r="5" spans="2:17" ht="14.25" customHeight="1">
      <c r="B5" s="2"/>
      <c r="C5" s="2"/>
      <c r="D5" s="2"/>
      <c r="E5" s="2"/>
      <c r="F5" s="14" t="s">
        <v>0</v>
      </c>
      <c r="G5" s="15" t="s">
        <v>1</v>
      </c>
      <c r="H5" s="15" t="s">
        <v>2</v>
      </c>
      <c r="I5" s="2"/>
      <c r="K5" s="23"/>
      <c r="L5" s="23"/>
      <c r="M5" s="23"/>
      <c r="N5" s="23"/>
      <c r="O5" s="24" t="s">
        <v>24</v>
      </c>
      <c r="P5" s="25" t="s">
        <v>25</v>
      </c>
      <c r="Q5" s="25" t="s">
        <v>2</v>
      </c>
    </row>
    <row r="6" spans="2:17" ht="15">
      <c r="B6" s="2"/>
      <c r="C6" s="2"/>
      <c r="D6" s="2"/>
      <c r="E6" s="2"/>
      <c r="F6" s="2"/>
      <c r="G6" s="2"/>
      <c r="H6" s="2"/>
      <c r="I6" s="2"/>
      <c r="K6" s="23"/>
      <c r="L6" s="23"/>
      <c r="M6" s="23"/>
      <c r="N6" s="23"/>
      <c r="O6" s="23"/>
      <c r="P6" s="23"/>
      <c r="Q6" s="23"/>
    </row>
    <row r="7" spans="2:17" ht="15">
      <c r="B7" s="2"/>
      <c r="C7" s="47" t="s">
        <v>3</v>
      </c>
      <c r="D7" s="47"/>
      <c r="E7" s="2"/>
      <c r="F7" s="2"/>
      <c r="G7" s="2"/>
      <c r="H7" s="2"/>
      <c r="I7" s="2"/>
      <c r="K7" s="23"/>
      <c r="L7" s="47" t="s">
        <v>17</v>
      </c>
      <c r="M7" s="47"/>
      <c r="N7" s="23"/>
      <c r="O7" s="23"/>
      <c r="P7" s="23"/>
      <c r="Q7" s="23"/>
    </row>
    <row r="8" spans="2:17" ht="15" customHeight="1">
      <c r="B8" s="2"/>
      <c r="C8" s="2"/>
      <c r="D8" s="51" t="s">
        <v>4</v>
      </c>
      <c r="E8" s="51"/>
      <c r="F8" s="8">
        <v>1535407</v>
      </c>
      <c r="G8" s="9">
        <v>936811</v>
      </c>
      <c r="H8" s="10">
        <f>(F8-G8)/G8</f>
        <v>0.6389720018232066</v>
      </c>
      <c r="I8" s="11">
        <f>F8/G8-1</f>
        <v>0.6389720018232066</v>
      </c>
      <c r="K8" s="23"/>
      <c r="L8" s="23"/>
      <c r="M8" s="48" t="s">
        <v>18</v>
      </c>
      <c r="N8" s="48"/>
      <c r="O8" s="26">
        <v>1877311</v>
      </c>
      <c r="P8" s="27">
        <v>1026000</v>
      </c>
      <c r="Q8" s="28">
        <f>(O8-P8)/P8</f>
        <v>0.8297378167641326</v>
      </c>
    </row>
    <row r="9" spans="2:17" ht="15" customHeight="1">
      <c r="B9" s="2"/>
      <c r="C9" s="2"/>
      <c r="D9" s="51" t="s">
        <v>5</v>
      </c>
      <c r="E9" s="51"/>
      <c r="F9" s="8">
        <v>406882843</v>
      </c>
      <c r="G9" s="9">
        <v>248254911</v>
      </c>
      <c r="H9" s="10">
        <f>(F9-G9)/G9</f>
        <v>0.6389719798936827</v>
      </c>
      <c r="I9" s="11">
        <f>F9/G9-1</f>
        <v>0.6389719798936828</v>
      </c>
      <c r="K9" s="23"/>
      <c r="L9" s="23"/>
      <c r="M9" s="48" t="s">
        <v>19</v>
      </c>
      <c r="N9" s="48"/>
      <c r="O9" s="26">
        <v>4148689</v>
      </c>
      <c r="P9" s="27">
        <v>5000000</v>
      </c>
      <c r="Q9" s="28">
        <f>(O9-P9)/P9</f>
        <v>-0.1702622</v>
      </c>
    </row>
    <row r="10" spans="2:17" ht="15">
      <c r="B10" s="49"/>
      <c r="C10" s="49"/>
      <c r="D10" s="49"/>
      <c r="E10" s="49"/>
      <c r="F10" s="49"/>
      <c r="G10" s="49"/>
      <c r="H10" s="49"/>
      <c r="I10" s="1"/>
      <c r="K10" s="23"/>
      <c r="L10" s="23"/>
      <c r="M10" s="48" t="s">
        <v>20</v>
      </c>
      <c r="N10" s="48"/>
      <c r="O10" s="29">
        <v>0.31</v>
      </c>
      <c r="P10" s="28">
        <v>0.17</v>
      </c>
      <c r="Q10" s="28">
        <f>(O10-P10)/P10</f>
        <v>0.8235294117647057</v>
      </c>
    </row>
    <row r="11" spans="2:17" ht="15">
      <c r="B11" s="2"/>
      <c r="C11" s="47" t="s">
        <v>6</v>
      </c>
      <c r="D11" s="47"/>
      <c r="E11" s="2"/>
      <c r="F11" s="2"/>
      <c r="G11" s="2"/>
      <c r="H11" s="2"/>
      <c r="I11" s="2"/>
      <c r="K11" s="50"/>
      <c r="L11" s="50"/>
      <c r="M11" s="50"/>
      <c r="N11" s="50"/>
      <c r="O11" s="50"/>
      <c r="P11" s="50"/>
      <c r="Q11" s="50"/>
    </row>
    <row r="12" spans="2:17" ht="15" customHeight="1">
      <c r="B12" s="2"/>
      <c r="C12" s="2"/>
      <c r="D12" s="51" t="s">
        <v>7</v>
      </c>
      <c r="E12" s="51"/>
      <c r="F12" s="8">
        <v>222634008</v>
      </c>
      <c r="G12" s="9">
        <v>135837593</v>
      </c>
      <c r="H12" s="10">
        <v>0.64</v>
      </c>
      <c r="I12" s="12">
        <f>F12/G12-1</f>
        <v>0.6389719744224267</v>
      </c>
      <c r="K12" s="23"/>
      <c r="L12" s="47" t="s">
        <v>4</v>
      </c>
      <c r="M12" s="47"/>
      <c r="N12" s="23"/>
      <c r="O12" s="23"/>
      <c r="P12" s="23"/>
      <c r="Q12" s="23"/>
    </row>
    <row r="13" spans="2:17" ht="15" customHeight="1">
      <c r="B13" s="2"/>
      <c r="C13" s="2"/>
      <c r="D13" s="51" t="s">
        <v>8</v>
      </c>
      <c r="E13" s="51"/>
      <c r="F13" s="8">
        <v>72000000</v>
      </c>
      <c r="G13" s="9">
        <v>72000000</v>
      </c>
      <c r="H13" s="10">
        <v>0</v>
      </c>
      <c r="I13" s="12">
        <f>F13/G13-1</f>
        <v>0</v>
      </c>
      <c r="K13" s="23"/>
      <c r="L13" s="23"/>
      <c r="M13" s="48" t="s">
        <v>21</v>
      </c>
      <c r="N13" s="48"/>
      <c r="O13" s="26">
        <v>1369625</v>
      </c>
      <c r="P13" s="27">
        <v>851311</v>
      </c>
      <c r="Q13" s="28">
        <f>(O13-P13)/P13</f>
        <v>0.6088421270252586</v>
      </c>
    </row>
    <row r="14" spans="2:17" ht="15" customHeight="1">
      <c r="B14" s="2"/>
      <c r="C14" s="2"/>
      <c r="D14" s="51" t="s">
        <v>9</v>
      </c>
      <c r="E14" s="51"/>
      <c r="F14" s="8">
        <v>7260000</v>
      </c>
      <c r="G14" s="9">
        <v>10835821</v>
      </c>
      <c r="H14" s="10">
        <v>-0.33</v>
      </c>
      <c r="I14" s="12">
        <f>F14/G14-1</f>
        <v>-0.330000006460055</v>
      </c>
      <c r="K14" s="23"/>
      <c r="L14" s="23"/>
      <c r="M14" s="48" t="s">
        <v>22</v>
      </c>
      <c r="N14" s="48"/>
      <c r="O14" s="26">
        <v>165782</v>
      </c>
      <c r="P14" s="27">
        <v>85500</v>
      </c>
      <c r="Q14" s="28">
        <f>(O14-P14)/P14</f>
        <v>0.9389707602339181</v>
      </c>
    </row>
    <row r="15" spans="2:17" ht="15" customHeight="1">
      <c r="B15" s="2"/>
      <c r="C15" s="2"/>
      <c r="D15" s="51" t="s">
        <v>10</v>
      </c>
      <c r="E15" s="51"/>
      <c r="F15" s="8">
        <v>301894008</v>
      </c>
      <c r="G15" s="9">
        <v>218673414</v>
      </c>
      <c r="H15" s="10">
        <v>0.38</v>
      </c>
      <c r="I15" s="12">
        <f>F15/G15-1</f>
        <v>0.38057024161153863</v>
      </c>
      <c r="K15" s="23"/>
      <c r="L15" s="23"/>
      <c r="M15" s="48" t="s">
        <v>23</v>
      </c>
      <c r="N15" s="48"/>
      <c r="O15" s="26">
        <v>1535407</v>
      </c>
      <c r="P15" s="27">
        <v>936811</v>
      </c>
      <c r="Q15" s="28">
        <f>(O15-P15)/P15</f>
        <v>0.6389720018232066</v>
      </c>
    </row>
    <row r="16" spans="2:9" ht="15">
      <c r="B16" s="49"/>
      <c r="C16" s="49"/>
      <c r="D16" s="49"/>
      <c r="E16" s="49"/>
      <c r="F16" s="49"/>
      <c r="G16" s="49"/>
      <c r="H16" s="49"/>
      <c r="I16" s="1"/>
    </row>
    <row r="17" spans="2:9" ht="15">
      <c r="B17" s="2"/>
      <c r="C17" s="47" t="s">
        <v>11</v>
      </c>
      <c r="D17" s="47"/>
      <c r="E17" s="2"/>
      <c r="F17" s="2"/>
      <c r="G17" s="2"/>
      <c r="H17" s="2"/>
      <c r="I17" s="2"/>
    </row>
    <row r="18" spans="2:9" ht="15" customHeight="1">
      <c r="B18" s="2"/>
      <c r="C18" s="2"/>
      <c r="D18" s="51" t="s">
        <v>12</v>
      </c>
      <c r="E18" s="51"/>
      <c r="F18" s="8">
        <v>104988835</v>
      </c>
      <c r="G18" s="9">
        <v>29581497</v>
      </c>
      <c r="H18" s="10">
        <v>2.14</v>
      </c>
      <c r="I18" s="12">
        <f>F18/G18-1</f>
        <v>2.5491386727318095</v>
      </c>
    </row>
    <row r="19" spans="2:9" ht="15" customHeight="1">
      <c r="B19" s="2"/>
      <c r="C19" s="2"/>
      <c r="D19" s="51" t="s">
        <v>13</v>
      </c>
      <c r="E19" s="51"/>
      <c r="F19" s="13">
        <v>0.26</v>
      </c>
      <c r="G19" s="10">
        <v>0.12</v>
      </c>
      <c r="H19" s="10">
        <v>1.03</v>
      </c>
      <c r="I19" s="12">
        <f>F19/G19-1</f>
        <v>1.166666666666667</v>
      </c>
    </row>
    <row r="20" spans="2:9" ht="15">
      <c r="B20" s="49"/>
      <c r="C20" s="49"/>
      <c r="D20" s="49"/>
      <c r="E20" s="49"/>
      <c r="F20" s="49"/>
      <c r="G20" s="49"/>
      <c r="H20" s="49"/>
      <c r="I20" s="1"/>
    </row>
    <row r="21" spans="2:9" ht="15">
      <c r="B21" s="2"/>
      <c r="C21" s="47"/>
      <c r="D21" s="47"/>
      <c r="E21" s="2"/>
      <c r="F21" s="2"/>
      <c r="G21" s="2"/>
      <c r="H21" s="2"/>
      <c r="I21" s="2"/>
    </row>
    <row r="22" spans="2:9" ht="15" customHeight="1">
      <c r="B22" s="2"/>
      <c r="C22" s="2"/>
      <c r="D22" s="51"/>
      <c r="E22" s="51"/>
      <c r="F22" s="8"/>
      <c r="G22" s="9"/>
      <c r="H22" s="10"/>
      <c r="I22" s="12"/>
    </row>
    <row r="23" spans="2:9" ht="15">
      <c r="B23" s="2"/>
      <c r="C23" s="2"/>
      <c r="D23" s="51"/>
      <c r="E23" s="51"/>
      <c r="F23" s="8"/>
      <c r="G23" s="9"/>
      <c r="H23" s="10"/>
      <c r="I23" s="12"/>
    </row>
    <row r="25" s="32" customFormat="1" ht="15"/>
    <row r="26" spans="2:17" ht="15">
      <c r="B26" s="30" t="s">
        <v>39</v>
      </c>
      <c r="D26" s="1"/>
      <c r="E26" s="1"/>
      <c r="F26" s="1"/>
      <c r="G26" s="1"/>
      <c r="H26" s="1"/>
      <c r="K26" s="30" t="s">
        <v>38</v>
      </c>
      <c r="M26" s="1"/>
      <c r="N26" s="1"/>
      <c r="O26" s="1"/>
      <c r="P26" s="1"/>
      <c r="Q26" s="1"/>
    </row>
    <row r="27" spans="3:17" ht="15">
      <c r="C27" s="2"/>
      <c r="D27" s="2"/>
      <c r="E27" s="2"/>
      <c r="F27" s="2">
        <v>2012</v>
      </c>
      <c r="G27" s="2">
        <v>2011</v>
      </c>
      <c r="H27" s="2"/>
      <c r="L27" s="23"/>
      <c r="M27" s="23"/>
      <c r="N27" s="23"/>
      <c r="O27" s="2">
        <v>2012</v>
      </c>
      <c r="P27" s="2">
        <v>2011</v>
      </c>
      <c r="Q27" s="23"/>
    </row>
    <row r="28" spans="2:17" ht="17.25" customHeight="1">
      <c r="B28" s="2"/>
      <c r="C28" s="2"/>
      <c r="D28" s="2"/>
      <c r="E28" s="2"/>
      <c r="F28" s="24" t="s">
        <v>0</v>
      </c>
      <c r="G28" s="25" t="s">
        <v>1</v>
      </c>
      <c r="H28" s="25" t="s">
        <v>2</v>
      </c>
      <c r="L28" s="23"/>
      <c r="M28" s="23"/>
      <c r="N28" s="23"/>
      <c r="O28" s="24" t="s">
        <v>0</v>
      </c>
      <c r="P28" s="25" t="s">
        <v>1</v>
      </c>
      <c r="Q28" s="25" t="s">
        <v>2</v>
      </c>
    </row>
    <row r="29" spans="2:17" ht="15">
      <c r="B29" s="2"/>
      <c r="C29" s="2"/>
      <c r="D29" s="2"/>
      <c r="E29" s="2"/>
      <c r="F29" s="2"/>
      <c r="G29" s="2"/>
      <c r="H29" s="2"/>
      <c r="L29" s="23"/>
      <c r="M29" s="23"/>
      <c r="N29" s="23"/>
      <c r="O29" s="23"/>
      <c r="P29" s="23"/>
      <c r="Q29" s="23"/>
    </row>
    <row r="30" spans="2:17" ht="15">
      <c r="B30" s="2"/>
      <c r="C30" s="47" t="s">
        <v>3</v>
      </c>
      <c r="D30" s="47"/>
      <c r="E30" s="2"/>
      <c r="F30" s="2"/>
      <c r="G30" s="2"/>
      <c r="H30" s="2"/>
      <c r="L30" s="47" t="s">
        <v>17</v>
      </c>
      <c r="M30" s="47"/>
      <c r="N30" s="23"/>
      <c r="O30" s="23"/>
      <c r="P30" s="23"/>
      <c r="Q30" s="23"/>
    </row>
    <row r="31" spans="2:17" ht="15">
      <c r="B31" s="2"/>
      <c r="C31" s="2"/>
      <c r="D31" s="48" t="s">
        <v>4</v>
      </c>
      <c r="E31" s="48"/>
      <c r="F31" s="26">
        <v>1859856</v>
      </c>
      <c r="G31" s="9">
        <v>1535407</v>
      </c>
      <c r="H31" s="28">
        <f>(F31-G31)/G31</f>
        <v>0.21131139821558714</v>
      </c>
      <c r="L31" s="23"/>
      <c r="M31" s="48" t="s">
        <v>18</v>
      </c>
      <c r="N31" s="48"/>
      <c r="O31" s="26">
        <v>3246936</v>
      </c>
      <c r="P31" s="27">
        <v>1877311</v>
      </c>
      <c r="Q31" s="28">
        <f>(O31-P31)/P31</f>
        <v>0.7295674504650534</v>
      </c>
    </row>
    <row r="32" spans="2:17" ht="15">
      <c r="B32" s="2"/>
      <c r="C32" s="2"/>
      <c r="D32" s="48" t="s">
        <v>5</v>
      </c>
      <c r="E32" s="48"/>
      <c r="F32" s="26">
        <v>492861819</v>
      </c>
      <c r="G32" s="9">
        <v>406882843</v>
      </c>
      <c r="H32" s="28">
        <f>(F32-G32)/G32</f>
        <v>0.2113113823283033</v>
      </c>
      <c r="L32" s="23"/>
      <c r="M32" s="48" t="s">
        <v>19</v>
      </c>
      <c r="N32" s="48"/>
      <c r="O32" s="26">
        <v>2779064</v>
      </c>
      <c r="P32" s="27">
        <v>4148689</v>
      </c>
      <c r="Q32" s="28">
        <f>(O32-P32)/P32</f>
        <v>-0.3301344111356624</v>
      </c>
    </row>
    <row r="33" spans="2:17" ht="15">
      <c r="B33" s="49"/>
      <c r="C33" s="49"/>
      <c r="D33" s="49"/>
      <c r="E33" s="49"/>
      <c r="F33" s="49"/>
      <c r="G33" s="49"/>
      <c r="H33" s="49"/>
      <c r="L33" s="23"/>
      <c r="M33" s="48" t="s">
        <v>20</v>
      </c>
      <c r="N33" s="48"/>
      <c r="O33" s="29">
        <v>0.54</v>
      </c>
      <c r="P33" s="28">
        <v>0.31</v>
      </c>
      <c r="Q33" s="28">
        <f>(O33-P33)/P33</f>
        <v>0.7419354838709679</v>
      </c>
    </row>
    <row r="34" spans="2:17" ht="15">
      <c r="B34" s="2"/>
      <c r="C34" s="47" t="s">
        <v>6</v>
      </c>
      <c r="D34" s="47"/>
      <c r="E34" s="2"/>
      <c r="F34" s="2"/>
      <c r="G34" s="2"/>
      <c r="H34" s="2"/>
      <c r="L34" s="23"/>
      <c r="M34" s="23"/>
      <c r="N34" s="23"/>
      <c r="O34" s="23"/>
      <c r="P34" s="23"/>
      <c r="Q34" s="23"/>
    </row>
    <row r="35" spans="2:17" ht="15">
      <c r="B35" s="2"/>
      <c r="C35" s="2"/>
      <c r="D35" s="48" t="s">
        <v>7</v>
      </c>
      <c r="E35" s="48"/>
      <c r="F35" s="26">
        <v>269679108</v>
      </c>
      <c r="G35" s="9">
        <v>222634008</v>
      </c>
      <c r="H35" s="28">
        <f>(F35-G35)/G35</f>
        <v>0.21131138240120081</v>
      </c>
      <c r="L35" s="47" t="s">
        <v>4</v>
      </c>
      <c r="M35" s="47"/>
      <c r="N35" s="23"/>
      <c r="O35" s="23"/>
      <c r="P35" s="23"/>
      <c r="Q35" s="23"/>
    </row>
    <row r="36" spans="2:17" ht="15">
      <c r="B36" s="2"/>
      <c r="C36" s="2"/>
      <c r="D36" s="48" t="s">
        <v>8</v>
      </c>
      <c r="E36" s="48"/>
      <c r="F36" s="26">
        <v>72000000</v>
      </c>
      <c r="G36" s="9">
        <v>72000000</v>
      </c>
      <c r="H36" s="28">
        <f>(F36-G36)/G36</f>
        <v>0</v>
      </c>
      <c r="L36" s="23"/>
      <c r="M36" s="48" t="s">
        <v>21</v>
      </c>
      <c r="N36" s="48"/>
      <c r="O36" s="26">
        <v>1575220</v>
      </c>
      <c r="P36" s="27">
        <v>1369625</v>
      </c>
      <c r="Q36" s="28">
        <f>(O36-P36)/P36</f>
        <v>0.1501104316875057</v>
      </c>
    </row>
    <row r="37" spans="2:17" ht="15">
      <c r="B37" s="2"/>
      <c r="C37" s="2"/>
      <c r="D37" s="48" t="s">
        <v>9</v>
      </c>
      <c r="E37" s="48"/>
      <c r="F37" s="26">
        <v>7260000</v>
      </c>
      <c r="G37" s="8">
        <v>7260000</v>
      </c>
      <c r="H37" s="28">
        <f>(F37-G37)/G37</f>
        <v>0</v>
      </c>
      <c r="L37" s="23"/>
      <c r="M37" s="48" t="s">
        <v>22</v>
      </c>
      <c r="N37" s="48"/>
      <c r="O37" s="26">
        <v>284636</v>
      </c>
      <c r="P37" s="27">
        <v>165782</v>
      </c>
      <c r="Q37" s="28">
        <f>(O37-P37)/P37</f>
        <v>0.7169294615820777</v>
      </c>
    </row>
    <row r="38" spans="2:17" ht="15">
      <c r="B38" s="2"/>
      <c r="C38" s="2"/>
      <c r="D38" s="48" t="s">
        <v>10</v>
      </c>
      <c r="E38" s="48"/>
      <c r="F38" s="26">
        <f>SUM(F35:F37)</f>
        <v>348939108</v>
      </c>
      <c r="G38" s="27">
        <f>SUM(G35:G37)</f>
        <v>301894008</v>
      </c>
      <c r="H38" s="28">
        <f>(F38-G38)/G38</f>
        <v>0.15583316910350867</v>
      </c>
      <c r="L38" s="23"/>
      <c r="M38" s="48" t="s">
        <v>23</v>
      </c>
      <c r="N38" s="48"/>
      <c r="O38" s="26">
        <v>1859856</v>
      </c>
      <c r="P38" s="27">
        <v>1535407</v>
      </c>
      <c r="Q38" s="28">
        <f>(O38-P38)/P38</f>
        <v>0.21131139821558714</v>
      </c>
    </row>
    <row r="39" spans="2:8" ht="15">
      <c r="B39" s="49"/>
      <c r="C39" s="49"/>
      <c r="D39" s="49"/>
      <c r="E39" s="49"/>
      <c r="F39" s="49"/>
      <c r="G39" s="49"/>
      <c r="H39" s="49"/>
    </row>
    <row r="40" spans="2:15" ht="15">
      <c r="B40" s="2"/>
      <c r="C40" s="47" t="s">
        <v>11</v>
      </c>
      <c r="D40" s="47"/>
      <c r="E40" s="2"/>
      <c r="F40" s="2"/>
      <c r="G40" s="2"/>
      <c r="H40" s="2"/>
      <c r="O40" s="26"/>
    </row>
    <row r="41" spans="2:16" ht="15">
      <c r="B41" s="2"/>
      <c r="C41" s="2"/>
      <c r="D41" s="48" t="s">
        <v>12</v>
      </c>
      <c r="E41" s="48"/>
      <c r="F41" s="26">
        <f>+F32-F38</f>
        <v>143922711</v>
      </c>
      <c r="G41" s="8">
        <v>104988835</v>
      </c>
      <c r="H41" s="28">
        <f>(F41-G41)/G41</f>
        <v>0.37083825151503014</v>
      </c>
      <c r="P41" s="40"/>
    </row>
    <row r="42" spans="2:16" ht="15">
      <c r="B42" s="2"/>
      <c r="C42" s="2"/>
      <c r="D42" s="48" t="s">
        <v>13</v>
      </c>
      <c r="E42" s="48"/>
      <c r="F42" s="29">
        <v>0.29</v>
      </c>
      <c r="G42" s="28">
        <v>0.26</v>
      </c>
      <c r="H42" s="28">
        <f>(F42-G42)/G42</f>
        <v>0.11538461538461527</v>
      </c>
      <c r="P42" s="40"/>
    </row>
    <row r="43" spans="2:8" ht="15">
      <c r="B43" s="49"/>
      <c r="C43" s="49"/>
      <c r="D43" s="49"/>
      <c r="E43" s="49"/>
      <c r="F43" s="49"/>
      <c r="G43" s="49"/>
      <c r="H43" s="49"/>
    </row>
    <row r="44" spans="2:8" ht="15">
      <c r="B44" s="2"/>
      <c r="C44" s="47"/>
      <c r="D44" s="47"/>
      <c r="E44" s="2"/>
      <c r="F44" s="2"/>
      <c r="G44" s="2"/>
      <c r="H44" s="2"/>
    </row>
    <row r="45" spans="2:8" ht="15">
      <c r="B45" s="2"/>
      <c r="C45" s="2"/>
      <c r="D45" s="48"/>
      <c r="E45" s="48"/>
      <c r="F45" s="26"/>
      <c r="G45" s="27"/>
      <c r="H45" s="28"/>
    </row>
    <row r="46" spans="2:8" ht="15">
      <c r="B46" s="2"/>
      <c r="C46" s="2"/>
      <c r="D46" s="48"/>
      <c r="E46" s="48"/>
      <c r="F46" s="26"/>
      <c r="G46" s="27"/>
      <c r="H46" s="28"/>
    </row>
    <row r="48" s="32" customFormat="1" ht="15"/>
    <row r="49" spans="2:17" ht="15">
      <c r="B49" s="30" t="s">
        <v>45</v>
      </c>
      <c r="D49" s="1"/>
      <c r="E49" s="1"/>
      <c r="F49" s="1"/>
      <c r="G49" s="1"/>
      <c r="H49" s="1"/>
      <c r="K49" s="30" t="s">
        <v>44</v>
      </c>
      <c r="M49" s="1"/>
      <c r="N49" s="1"/>
      <c r="O49" s="1"/>
      <c r="P49" s="1"/>
      <c r="Q49" s="1"/>
    </row>
    <row r="50" spans="2:17" ht="15">
      <c r="B50" s="2"/>
      <c r="C50" s="2"/>
      <c r="D50" s="2"/>
      <c r="E50" s="2"/>
      <c r="F50" s="2">
        <v>2013</v>
      </c>
      <c r="G50" s="2">
        <v>2012</v>
      </c>
      <c r="H50" s="2"/>
      <c r="L50" s="23"/>
      <c r="M50" s="23"/>
      <c r="N50" s="23"/>
      <c r="O50" s="2">
        <v>2013</v>
      </c>
      <c r="P50" s="2">
        <v>2012</v>
      </c>
      <c r="Q50" s="23"/>
    </row>
    <row r="51" spans="2:17" ht="14.25" customHeight="1">
      <c r="B51" s="2"/>
      <c r="C51" s="2"/>
      <c r="D51" s="2"/>
      <c r="E51" s="2"/>
      <c r="F51" s="24" t="s">
        <v>0</v>
      </c>
      <c r="G51" s="25" t="s">
        <v>1</v>
      </c>
      <c r="H51" s="25" t="s">
        <v>2</v>
      </c>
      <c r="L51" s="23"/>
      <c r="M51" s="23"/>
      <c r="N51" s="23"/>
      <c r="O51" s="24" t="s">
        <v>0</v>
      </c>
      <c r="P51" s="25" t="s">
        <v>1</v>
      </c>
      <c r="Q51" s="25" t="s">
        <v>2</v>
      </c>
    </row>
    <row r="52" spans="2:17" ht="15">
      <c r="B52" s="2"/>
      <c r="C52" s="2"/>
      <c r="D52" s="2"/>
      <c r="E52" s="2"/>
      <c r="F52" s="2"/>
      <c r="G52" s="2"/>
      <c r="H52" s="2"/>
      <c r="L52" s="23"/>
      <c r="M52" s="23"/>
      <c r="N52" s="23"/>
      <c r="O52" s="23"/>
      <c r="P52" s="23"/>
      <c r="Q52" s="23"/>
    </row>
    <row r="53" spans="2:17" ht="15">
      <c r="B53" s="2"/>
      <c r="C53" s="47" t="s">
        <v>3</v>
      </c>
      <c r="D53" s="47"/>
      <c r="E53" s="2"/>
      <c r="F53" s="2"/>
      <c r="G53" s="2"/>
      <c r="H53" s="2"/>
      <c r="L53" s="47" t="s">
        <v>17</v>
      </c>
      <c r="M53" s="47"/>
      <c r="N53" s="23"/>
      <c r="O53" s="23"/>
      <c r="P53" s="23"/>
      <c r="Q53" s="23"/>
    </row>
    <row r="54" spans="2:17" ht="15">
      <c r="B54" s="2"/>
      <c r="C54" s="2"/>
      <c r="D54" s="48" t="s">
        <v>4</v>
      </c>
      <c r="E54" s="48"/>
      <c r="F54" s="26">
        <v>1427666</v>
      </c>
      <c r="G54" s="27">
        <v>1859856</v>
      </c>
      <c r="H54" s="28">
        <f>(F54-G54)/G54</f>
        <v>-0.23237820562452147</v>
      </c>
      <c r="L54" s="23"/>
      <c r="M54" s="48" t="s">
        <v>18</v>
      </c>
      <c r="N54" s="48"/>
      <c r="O54" s="26">
        <v>4822155</v>
      </c>
      <c r="P54" s="27">
        <v>3246936</v>
      </c>
      <c r="Q54" s="28">
        <f>(O54-P54)/P54</f>
        <v>0.48514014443155024</v>
      </c>
    </row>
    <row r="55" spans="2:17" ht="15">
      <c r="B55" s="2"/>
      <c r="C55" s="2"/>
      <c r="D55" s="48" t="s">
        <v>5</v>
      </c>
      <c r="E55" s="48"/>
      <c r="F55" s="26">
        <v>378331427</v>
      </c>
      <c r="G55" s="27">
        <v>492861819</v>
      </c>
      <c r="H55" s="28">
        <f>(F55-G55)/G55</f>
        <v>-0.23237830074234256</v>
      </c>
      <c r="L55" s="23"/>
      <c r="M55" s="48" t="s">
        <v>19</v>
      </c>
      <c r="N55" s="48"/>
      <c r="O55" s="26">
        <v>1203845</v>
      </c>
      <c r="P55" s="27">
        <v>2779064</v>
      </c>
      <c r="Q55" s="28">
        <f>(O55-P55)/P55</f>
        <v>-0.566816381342783</v>
      </c>
    </row>
    <row r="56" spans="2:17" ht="15">
      <c r="B56" s="49"/>
      <c r="C56" s="49"/>
      <c r="D56" s="49"/>
      <c r="E56" s="49"/>
      <c r="F56" s="49"/>
      <c r="G56" s="49"/>
      <c r="H56" s="49"/>
      <c r="L56" s="23"/>
      <c r="M56" s="48" t="s">
        <v>20</v>
      </c>
      <c r="N56" s="48"/>
      <c r="O56" s="29">
        <v>0.8</v>
      </c>
      <c r="P56" s="28">
        <v>0.54</v>
      </c>
      <c r="Q56" s="28">
        <f>(O56-P56)/P56</f>
        <v>0.48148148148148145</v>
      </c>
    </row>
    <row r="57" spans="2:17" ht="15">
      <c r="B57" s="2"/>
      <c r="C57" s="47" t="s">
        <v>6</v>
      </c>
      <c r="D57" s="47"/>
      <c r="E57" s="2"/>
      <c r="F57" s="2"/>
      <c r="G57" s="2"/>
      <c r="H57" s="2"/>
      <c r="L57" s="23"/>
      <c r="M57" s="23"/>
      <c r="N57" s="23"/>
      <c r="O57" s="23"/>
      <c r="P57" s="23"/>
      <c r="Q57" s="23"/>
    </row>
    <row r="58" spans="2:17" ht="15">
      <c r="B58" s="2"/>
      <c r="C58" s="2"/>
      <c r="D58" s="48" t="s">
        <v>7</v>
      </c>
      <c r="E58" s="48"/>
      <c r="F58" s="26">
        <v>207011536</v>
      </c>
      <c r="G58" s="27">
        <v>269679108</v>
      </c>
      <c r="H58" s="28">
        <f>(F58-G58)/G58</f>
        <v>-0.2323782975431675</v>
      </c>
      <c r="L58" s="47" t="s">
        <v>4</v>
      </c>
      <c r="M58" s="47"/>
      <c r="N58" s="23"/>
      <c r="O58" s="23"/>
      <c r="P58" s="23"/>
      <c r="Q58" s="23"/>
    </row>
    <row r="59" spans="2:17" ht="15">
      <c r="B59" s="2"/>
      <c r="C59" s="2"/>
      <c r="D59" s="48" t="s">
        <v>8</v>
      </c>
      <c r="E59" s="48"/>
      <c r="F59" s="26">
        <v>72000000</v>
      </c>
      <c r="G59" s="27">
        <v>72000000</v>
      </c>
      <c r="H59" s="28">
        <f>(F59-G59)/G59</f>
        <v>0</v>
      </c>
      <c r="L59" s="23"/>
      <c r="M59" s="48" t="s">
        <v>21</v>
      </c>
      <c r="N59" s="48"/>
      <c r="O59" s="26">
        <v>1007431</v>
      </c>
      <c r="P59" s="27">
        <v>1575220</v>
      </c>
      <c r="Q59" s="28">
        <f>(O59-P59)/P59</f>
        <v>-0.36045060372519394</v>
      </c>
    </row>
    <row r="60" spans="2:17" ht="15">
      <c r="B60" s="2"/>
      <c r="C60" s="2"/>
      <c r="D60" s="48" t="s">
        <v>9</v>
      </c>
      <c r="E60" s="48"/>
      <c r="F60" s="26">
        <v>7260000</v>
      </c>
      <c r="G60" s="27">
        <v>7260000</v>
      </c>
      <c r="H60" s="28">
        <f>(F60-G60)/G60</f>
        <v>0</v>
      </c>
      <c r="L60" s="23"/>
      <c r="M60" s="48" t="s">
        <v>22</v>
      </c>
      <c r="N60" s="48"/>
      <c r="O60" s="26">
        <v>420235</v>
      </c>
      <c r="P60" s="27">
        <v>284636</v>
      </c>
      <c r="Q60" s="28">
        <f>(O60-P60)/P60</f>
        <v>0.4763944125128234</v>
      </c>
    </row>
    <row r="61" spans="2:17" ht="15">
      <c r="B61" s="2"/>
      <c r="C61" s="2"/>
      <c r="D61" s="48" t="s">
        <v>10</v>
      </c>
      <c r="E61" s="48"/>
      <c r="F61" s="26">
        <f>SUM(F58:F60)</f>
        <v>286271536</v>
      </c>
      <c r="G61" s="27">
        <f>SUM(G58:G60)</f>
        <v>348939108</v>
      </c>
      <c r="H61" s="28">
        <f>(F61-G61)/G61</f>
        <v>-0.17959457843286514</v>
      </c>
      <c r="L61" s="23"/>
      <c r="M61" s="48" t="s">
        <v>23</v>
      </c>
      <c r="N61" s="48"/>
      <c r="O61" s="26">
        <v>1427666</v>
      </c>
      <c r="P61" s="27">
        <v>1859856</v>
      </c>
      <c r="Q61" s="28">
        <f>(O61-P61)/P61</f>
        <v>-0.23237820562452147</v>
      </c>
    </row>
    <row r="62" spans="2:8" ht="15">
      <c r="B62" s="49"/>
      <c r="C62" s="49"/>
      <c r="D62" s="49"/>
      <c r="E62" s="49"/>
      <c r="F62" s="49"/>
      <c r="G62" s="49"/>
      <c r="H62" s="49"/>
    </row>
    <row r="63" spans="2:8" ht="15">
      <c r="B63" s="2"/>
      <c r="C63" s="47" t="s">
        <v>11</v>
      </c>
      <c r="D63" s="47"/>
      <c r="E63" s="2"/>
      <c r="F63" s="2"/>
      <c r="G63" s="2"/>
      <c r="H63" s="2"/>
    </row>
    <row r="64" spans="2:8" ht="15">
      <c r="B64" s="2"/>
      <c r="C64" s="2"/>
      <c r="D64" s="48" t="s">
        <v>12</v>
      </c>
      <c r="E64" s="48"/>
      <c r="F64" s="26">
        <v>92059892</v>
      </c>
      <c r="G64" s="27">
        <v>143922710</v>
      </c>
      <c r="H64" s="28">
        <f>(F64-G64)/G64</f>
        <v>-0.36035187219584736</v>
      </c>
    </row>
    <row r="65" spans="2:8" ht="15">
      <c r="B65" s="2"/>
      <c r="C65" s="2"/>
      <c r="D65" s="48" t="s">
        <v>13</v>
      </c>
      <c r="E65" s="48"/>
      <c r="F65" s="29">
        <v>0.24</v>
      </c>
      <c r="G65" s="28">
        <v>0.29</v>
      </c>
      <c r="H65" s="28">
        <f>(F65-G65)/G65</f>
        <v>-0.17241379310344826</v>
      </c>
    </row>
    <row r="66" spans="2:8" ht="15">
      <c r="B66" s="49"/>
      <c r="C66" s="49"/>
      <c r="D66" s="49"/>
      <c r="E66" s="49"/>
      <c r="F66" s="49"/>
      <c r="G66" s="49"/>
      <c r="H66" s="49"/>
    </row>
    <row r="67" spans="2:8" ht="15">
      <c r="B67" s="2"/>
      <c r="C67" s="47"/>
      <c r="D67" s="47"/>
      <c r="E67" s="2"/>
      <c r="F67" s="2"/>
      <c r="G67" s="2"/>
      <c r="H67" s="2"/>
    </row>
    <row r="68" spans="2:8" ht="15">
      <c r="B68" s="2"/>
      <c r="C68" s="2"/>
      <c r="D68" s="48"/>
      <c r="E68" s="48"/>
      <c r="F68" s="26"/>
      <c r="G68" s="27"/>
      <c r="H68" s="28"/>
    </row>
    <row r="69" spans="2:8" ht="15">
      <c r="B69" s="2"/>
      <c r="C69" s="2"/>
      <c r="D69" s="48"/>
      <c r="E69" s="48"/>
      <c r="F69" s="26"/>
      <c r="G69" s="27"/>
      <c r="H69" s="28"/>
    </row>
    <row r="71" s="32" customFormat="1" ht="15"/>
    <row r="72" spans="2:17" ht="15">
      <c r="B72" s="30" t="s">
        <v>42</v>
      </c>
      <c r="D72" s="1"/>
      <c r="E72" s="1"/>
      <c r="F72" s="1"/>
      <c r="G72" s="1"/>
      <c r="H72" s="1"/>
      <c r="K72" s="30" t="s">
        <v>43</v>
      </c>
      <c r="L72" s="1"/>
      <c r="M72" s="1"/>
      <c r="N72" s="1"/>
      <c r="O72" s="1"/>
      <c r="P72" s="1"/>
      <c r="Q72" s="1"/>
    </row>
    <row r="73" spans="2:17" ht="15">
      <c r="B73" s="2"/>
      <c r="C73" s="2"/>
      <c r="D73" s="2"/>
      <c r="E73" s="2"/>
      <c r="F73" s="2">
        <v>2014</v>
      </c>
      <c r="G73" s="2">
        <v>2013</v>
      </c>
      <c r="H73" s="2"/>
      <c r="K73" s="23"/>
      <c r="L73" s="23"/>
      <c r="M73" s="23"/>
      <c r="N73" s="23"/>
      <c r="O73" s="2">
        <v>2014</v>
      </c>
      <c r="P73" s="2">
        <v>2013</v>
      </c>
      <c r="Q73" s="23"/>
    </row>
    <row r="74" spans="2:17" ht="16.5" customHeight="1">
      <c r="B74" s="2"/>
      <c r="C74" s="2"/>
      <c r="D74" s="2"/>
      <c r="E74" s="2"/>
      <c r="F74" s="24" t="s">
        <v>0</v>
      </c>
      <c r="G74" s="25" t="s">
        <v>1</v>
      </c>
      <c r="H74" s="25" t="s">
        <v>2</v>
      </c>
      <c r="K74" s="23"/>
      <c r="L74" s="23"/>
      <c r="M74" s="23"/>
      <c r="N74" s="23"/>
      <c r="O74" s="24" t="s">
        <v>0</v>
      </c>
      <c r="P74" s="25" t="s">
        <v>1</v>
      </c>
      <c r="Q74" s="25" t="s">
        <v>2</v>
      </c>
    </row>
    <row r="75" spans="2:17" ht="15">
      <c r="B75" s="2"/>
      <c r="C75" s="2"/>
      <c r="D75" s="2"/>
      <c r="E75" s="2"/>
      <c r="F75" s="2"/>
      <c r="G75" s="2"/>
      <c r="H75" s="2"/>
      <c r="K75" s="23"/>
      <c r="L75" s="23"/>
      <c r="M75" s="23"/>
      <c r="N75" s="23"/>
      <c r="O75" s="23"/>
      <c r="P75" s="23"/>
      <c r="Q75" s="23"/>
    </row>
    <row r="76" spans="2:17" ht="15">
      <c r="B76" s="2"/>
      <c r="C76" s="47" t="s">
        <v>3</v>
      </c>
      <c r="D76" s="47"/>
      <c r="E76" s="2"/>
      <c r="F76" s="2"/>
      <c r="G76" s="2"/>
      <c r="H76" s="2"/>
      <c r="K76" s="23"/>
      <c r="L76" s="47" t="s">
        <v>17</v>
      </c>
      <c r="M76" s="47"/>
      <c r="N76" s="23"/>
      <c r="O76" s="23"/>
      <c r="P76" s="23"/>
      <c r="Q76" s="23"/>
    </row>
    <row r="77" spans="2:17" ht="15">
      <c r="B77" s="2"/>
      <c r="C77" s="2"/>
      <c r="D77" s="48" t="s">
        <v>4</v>
      </c>
      <c r="E77" s="48"/>
      <c r="F77" s="26">
        <v>701981</v>
      </c>
      <c r="G77" s="27">
        <v>1427666</v>
      </c>
      <c r="H77" s="28">
        <f>(F77-G77)/G77</f>
        <v>-0.5083016615931177</v>
      </c>
      <c r="K77" s="23"/>
      <c r="L77" s="23"/>
      <c r="M77" s="48" t="s">
        <v>18</v>
      </c>
      <c r="N77" s="48"/>
      <c r="O77" s="26">
        <v>5829586</v>
      </c>
      <c r="P77" s="27">
        <v>4822155</v>
      </c>
      <c r="Q77" s="28">
        <f>(O77-P77)/P77</f>
        <v>0.20891717499748558</v>
      </c>
    </row>
    <row r="78" spans="2:17" ht="15">
      <c r="B78" s="2"/>
      <c r="C78" s="2"/>
      <c r="D78" s="48" t="s">
        <v>5</v>
      </c>
      <c r="E78" s="48"/>
      <c r="F78" s="26">
        <v>186025046</v>
      </c>
      <c r="G78" s="27">
        <v>378331427</v>
      </c>
      <c r="H78" s="28">
        <f>(F78-G78)/G78</f>
        <v>-0.5083013656171894</v>
      </c>
      <c r="K78" s="23"/>
      <c r="L78" s="23"/>
      <c r="M78" s="48" t="s">
        <v>19</v>
      </c>
      <c r="N78" s="48"/>
      <c r="O78" s="26">
        <v>196414</v>
      </c>
      <c r="P78" s="27">
        <v>1203845</v>
      </c>
      <c r="Q78" s="28">
        <f>(O78-P78)/P78</f>
        <v>-0.8368444442598507</v>
      </c>
    </row>
    <row r="79" spans="2:17" ht="15">
      <c r="B79" s="49"/>
      <c r="C79" s="49"/>
      <c r="D79" s="49"/>
      <c r="E79" s="49"/>
      <c r="F79" s="49"/>
      <c r="G79" s="49"/>
      <c r="H79" s="49"/>
      <c r="K79" s="23"/>
      <c r="L79" s="23"/>
      <c r="M79" s="48" t="s">
        <v>20</v>
      </c>
      <c r="N79" s="48"/>
      <c r="O79" s="29">
        <v>0.09</v>
      </c>
      <c r="P79" s="28">
        <v>0.8</v>
      </c>
      <c r="Q79" s="28">
        <f>(O79-P79)/P79</f>
        <v>-0.8875000000000001</v>
      </c>
    </row>
    <row r="80" spans="2:17" ht="15">
      <c r="B80" s="2"/>
      <c r="C80" s="47" t="s">
        <v>6</v>
      </c>
      <c r="D80" s="47"/>
      <c r="E80" s="2"/>
      <c r="F80" s="2"/>
      <c r="G80" s="2"/>
      <c r="H80" s="2"/>
      <c r="K80" s="23"/>
      <c r="L80" s="23"/>
      <c r="M80" s="23"/>
      <c r="N80" s="23"/>
      <c r="O80" s="23"/>
      <c r="P80" s="23"/>
      <c r="Q80" s="23"/>
    </row>
    <row r="81" spans="2:17" ht="15">
      <c r="B81" s="2"/>
      <c r="C81" s="2"/>
      <c r="D81" s="48" t="s">
        <v>7</v>
      </c>
      <c r="E81" s="48"/>
      <c r="F81" s="26">
        <v>101787289</v>
      </c>
      <c r="G81" s="27">
        <v>207011536</v>
      </c>
      <c r="H81" s="28">
        <f>(F81-G81)/G81</f>
        <v>-0.5083013682870311</v>
      </c>
      <c r="K81" s="23"/>
      <c r="L81" s="47" t="s">
        <v>4</v>
      </c>
      <c r="M81" s="47"/>
      <c r="N81" s="23"/>
      <c r="O81" s="23"/>
      <c r="P81" s="23"/>
      <c r="Q81" s="23"/>
    </row>
    <row r="82" spans="2:17" ht="15">
      <c r="B82" s="2"/>
      <c r="C82" s="2"/>
      <c r="D82" s="48" t="s">
        <v>8</v>
      </c>
      <c r="E82" s="48"/>
      <c r="F82" s="26">
        <v>72000000</v>
      </c>
      <c r="G82" s="27">
        <v>72000000</v>
      </c>
      <c r="H82" s="28">
        <f>(F82-G82)/G82</f>
        <v>0</v>
      </c>
      <c r="K82" s="23"/>
      <c r="L82" s="23"/>
      <c r="M82" s="48" t="s">
        <v>21</v>
      </c>
      <c r="N82" s="48"/>
      <c r="O82" s="26">
        <v>196414</v>
      </c>
      <c r="P82" s="27">
        <v>1007431</v>
      </c>
      <c r="Q82" s="28">
        <f>(O82-P82)/P82</f>
        <v>-0.8050347865015073</v>
      </c>
    </row>
    <row r="83" spans="2:17" ht="15">
      <c r="B83" s="2"/>
      <c r="C83" s="2"/>
      <c r="D83" s="48" t="s">
        <v>9</v>
      </c>
      <c r="E83" s="48"/>
      <c r="F83" s="26">
        <v>7260000</v>
      </c>
      <c r="G83" s="27">
        <v>7260000</v>
      </c>
      <c r="H83" s="28">
        <f>(F83-G83)/G83</f>
        <v>0</v>
      </c>
      <c r="K83" s="23"/>
      <c r="L83" s="23"/>
      <c r="M83" s="48" t="s">
        <v>22</v>
      </c>
      <c r="N83" s="48"/>
      <c r="O83" s="26">
        <v>505567</v>
      </c>
      <c r="P83" s="27">
        <v>420235</v>
      </c>
      <c r="Q83" s="28">
        <f>(O83-P83)/P83</f>
        <v>0.20305781289040656</v>
      </c>
    </row>
    <row r="84" spans="2:17" ht="15">
      <c r="B84" s="2"/>
      <c r="C84" s="2"/>
      <c r="D84" s="48" t="s">
        <v>10</v>
      </c>
      <c r="E84" s="48"/>
      <c r="F84" s="26">
        <f>SUM(F81:F83)</f>
        <v>181047289</v>
      </c>
      <c r="G84" s="27">
        <f>SUM(G81:G83)</f>
        <v>286271536</v>
      </c>
      <c r="H84" s="28">
        <f>(F84-G84)/G84</f>
        <v>-0.3675679687553708</v>
      </c>
      <c r="K84" s="23"/>
      <c r="L84" s="23"/>
      <c r="M84" s="48" t="s">
        <v>23</v>
      </c>
      <c r="N84" s="48"/>
      <c r="O84" s="26">
        <f>SUM(O81:O83)</f>
        <v>701981</v>
      </c>
      <c r="P84" s="27">
        <f>SUM(P81:P83)</f>
        <v>1427666</v>
      </c>
      <c r="Q84" s="28">
        <f>(O84-P84)/P84</f>
        <v>-0.5083016615931177</v>
      </c>
    </row>
    <row r="85" spans="2:8" ht="15">
      <c r="B85" s="49"/>
      <c r="C85" s="49"/>
      <c r="D85" s="49"/>
      <c r="E85" s="49"/>
      <c r="F85" s="49"/>
      <c r="G85" s="49"/>
      <c r="H85" s="49"/>
    </row>
    <row r="86" spans="2:8" ht="15">
      <c r="B86" s="2"/>
      <c r="C86" s="47" t="s">
        <v>11</v>
      </c>
      <c r="D86" s="47"/>
      <c r="E86" s="2"/>
      <c r="F86" s="2"/>
      <c r="G86" s="2"/>
      <c r="H86" s="2"/>
    </row>
    <row r="87" spans="2:8" ht="15">
      <c r="B87" s="2"/>
      <c r="C87" s="2"/>
      <c r="D87" s="48" t="s">
        <v>12</v>
      </c>
      <c r="E87" s="48"/>
      <c r="F87" s="26">
        <v>4977757</v>
      </c>
      <c r="G87" s="26">
        <v>92059892</v>
      </c>
      <c r="H87" s="28">
        <f>(F87-G87)/G87</f>
        <v>-0.9459291457782723</v>
      </c>
    </row>
    <row r="88" spans="2:8" ht="15">
      <c r="B88" s="2"/>
      <c r="C88" s="2"/>
      <c r="D88" s="48" t="s">
        <v>13</v>
      </c>
      <c r="E88" s="48"/>
      <c r="F88" s="29">
        <v>0.03</v>
      </c>
      <c r="G88" s="29">
        <v>0.24</v>
      </c>
      <c r="H88" s="28">
        <f>(F88-G88)/G88</f>
        <v>-0.875</v>
      </c>
    </row>
    <row r="89" spans="2:8" ht="15">
      <c r="B89" s="49"/>
      <c r="C89" s="49"/>
      <c r="D89" s="49"/>
      <c r="E89" s="49"/>
      <c r="F89" s="49"/>
      <c r="G89" s="49"/>
      <c r="H89" s="49"/>
    </row>
    <row r="90" spans="2:8" ht="15">
      <c r="B90" s="2"/>
      <c r="C90" s="47"/>
      <c r="D90" s="47"/>
      <c r="E90" s="2"/>
      <c r="F90" s="2"/>
      <c r="G90" s="2"/>
      <c r="H90" s="2"/>
    </row>
    <row r="91" spans="2:8" ht="15">
      <c r="B91" s="2"/>
      <c r="C91" s="2"/>
      <c r="D91" s="48"/>
      <c r="E91" s="48"/>
      <c r="F91" s="26"/>
      <c r="G91" s="27"/>
      <c r="H91" s="28"/>
    </row>
    <row r="92" spans="2:8" ht="15">
      <c r="B92" s="2"/>
      <c r="C92" s="2"/>
      <c r="D92" s="48"/>
      <c r="E92" s="48"/>
      <c r="F92" s="26"/>
      <c r="G92" s="27"/>
      <c r="H92" s="28"/>
    </row>
    <row r="94" s="32" customFormat="1" ht="15"/>
    <row r="95" spans="2:17" ht="15">
      <c r="B95" s="30" t="s">
        <v>40</v>
      </c>
      <c r="D95" s="1"/>
      <c r="E95" s="1"/>
      <c r="F95" s="1"/>
      <c r="G95" s="1"/>
      <c r="H95" s="1"/>
      <c r="K95" s="30" t="s">
        <v>41</v>
      </c>
      <c r="M95" s="1"/>
      <c r="N95" s="1"/>
      <c r="O95" s="1"/>
      <c r="P95" s="1"/>
      <c r="Q95" s="1"/>
    </row>
    <row r="96" spans="2:17" ht="15">
      <c r="B96" s="2"/>
      <c r="C96" s="2"/>
      <c r="D96" s="2"/>
      <c r="E96" s="2"/>
      <c r="F96" s="2">
        <v>2015</v>
      </c>
      <c r="G96" s="2">
        <v>2014</v>
      </c>
      <c r="H96" s="2"/>
      <c r="K96" s="23"/>
      <c r="L96" s="23"/>
      <c r="M96" s="23"/>
      <c r="N96" s="23"/>
      <c r="O96" s="2">
        <v>2015</v>
      </c>
      <c r="P96" s="2">
        <v>2014</v>
      </c>
      <c r="Q96" s="23"/>
    </row>
    <row r="97" spans="2:17" ht="16.5" customHeight="1">
      <c r="B97" s="2"/>
      <c r="C97" s="2"/>
      <c r="D97" s="2"/>
      <c r="E97" s="2"/>
      <c r="F97" s="24" t="s">
        <v>0</v>
      </c>
      <c r="G97" s="25" t="s">
        <v>1</v>
      </c>
      <c r="H97" s="25" t="s">
        <v>2</v>
      </c>
      <c r="K97" s="23"/>
      <c r="L97" s="23"/>
      <c r="M97" s="23"/>
      <c r="N97" s="23"/>
      <c r="O97" s="24" t="s">
        <v>0</v>
      </c>
      <c r="P97" s="25" t="s">
        <v>1</v>
      </c>
      <c r="Q97" s="25" t="s">
        <v>2</v>
      </c>
    </row>
    <row r="98" spans="2:17" ht="15">
      <c r="B98" s="2"/>
      <c r="C98" s="2"/>
      <c r="D98" s="2"/>
      <c r="E98" s="2"/>
      <c r="F98" s="2"/>
      <c r="G98" s="2"/>
      <c r="H98" s="2"/>
      <c r="K98" s="23"/>
      <c r="L98" s="23"/>
      <c r="M98" s="23"/>
      <c r="N98" s="23"/>
      <c r="O98" s="23"/>
      <c r="P98" s="23"/>
      <c r="Q98" s="23"/>
    </row>
    <row r="99" spans="2:17" ht="15">
      <c r="B99" s="2"/>
      <c r="C99" s="47" t="s">
        <v>3</v>
      </c>
      <c r="D99" s="47"/>
      <c r="E99" s="2"/>
      <c r="F99" s="2"/>
      <c r="G99" s="2"/>
      <c r="H99" s="2"/>
      <c r="K99" s="23"/>
      <c r="L99" s="47" t="s">
        <v>17</v>
      </c>
      <c r="M99" s="47"/>
      <c r="N99" s="23"/>
      <c r="O99" s="23"/>
      <c r="P99" s="23"/>
      <c r="Q99" s="23"/>
    </row>
    <row r="100" spans="2:17" ht="15">
      <c r="B100" s="2"/>
      <c r="C100" s="2"/>
      <c r="D100" s="48" t="s">
        <v>4</v>
      </c>
      <c r="E100" s="48"/>
      <c r="F100" s="26">
        <v>520480</v>
      </c>
      <c r="G100" s="27">
        <v>701981</v>
      </c>
      <c r="H100" s="28">
        <f>(F100-G100)/G100</f>
        <v>-0.2585554309874484</v>
      </c>
      <c r="K100" s="23"/>
      <c r="L100" s="23"/>
      <c r="M100" s="48" t="s">
        <v>18</v>
      </c>
      <c r="N100" s="48"/>
      <c r="O100" s="26">
        <v>6026000</v>
      </c>
      <c r="P100" s="27">
        <v>5829586</v>
      </c>
      <c r="Q100" s="28">
        <f>(O100-P100)/P100</f>
        <v>0.03369261556481026</v>
      </c>
    </row>
    <row r="101" spans="2:17" ht="15">
      <c r="B101" s="2"/>
      <c r="C101" s="2"/>
      <c r="D101" s="48" t="s">
        <v>5</v>
      </c>
      <c r="E101" s="48"/>
      <c r="F101" s="26">
        <v>137927070</v>
      </c>
      <c r="G101" s="27">
        <v>186025046</v>
      </c>
      <c r="H101" s="28">
        <f>(F101-G101)/G101</f>
        <v>-0.2585564526617561</v>
      </c>
      <c r="K101" s="23"/>
      <c r="L101" s="23"/>
      <c r="M101" s="48" t="s">
        <v>19</v>
      </c>
      <c r="N101" s="48"/>
      <c r="O101" s="26">
        <v>0</v>
      </c>
      <c r="P101" s="27">
        <v>196414</v>
      </c>
      <c r="Q101" s="28">
        <f>(O101-P101)/P101</f>
        <v>-1</v>
      </c>
    </row>
    <row r="102" spans="2:17" ht="15">
      <c r="B102" s="49"/>
      <c r="C102" s="49"/>
      <c r="D102" s="49"/>
      <c r="E102" s="49"/>
      <c r="F102" s="49"/>
      <c r="G102" s="49"/>
      <c r="H102" s="49"/>
      <c r="K102" s="23"/>
      <c r="L102" s="23"/>
      <c r="M102" s="48" t="s">
        <v>20</v>
      </c>
      <c r="N102" s="48"/>
      <c r="O102" s="29">
        <v>1</v>
      </c>
      <c r="P102" s="28">
        <v>0.97</v>
      </c>
      <c r="Q102" s="28">
        <f>(O102-P102)/P102</f>
        <v>0.03092783505154642</v>
      </c>
    </row>
    <row r="103" spans="2:17" ht="15">
      <c r="B103" s="2"/>
      <c r="C103" s="47" t="s">
        <v>6</v>
      </c>
      <c r="D103" s="47"/>
      <c r="E103" s="2"/>
      <c r="F103" s="2"/>
      <c r="G103" s="2"/>
      <c r="H103" s="2"/>
      <c r="K103" s="23"/>
      <c r="L103" s="23"/>
      <c r="M103" s="23"/>
      <c r="N103" s="23"/>
      <c r="O103" s="23"/>
      <c r="P103" s="23"/>
      <c r="Q103" s="23"/>
    </row>
    <row r="104" spans="2:17" ht="15">
      <c r="B104" s="2"/>
      <c r="C104" s="2"/>
      <c r="D104" s="48" t="s">
        <v>7</v>
      </c>
      <c r="E104" s="48"/>
      <c r="F104" s="26">
        <v>75469529</v>
      </c>
      <c r="G104" s="27">
        <v>101787289</v>
      </c>
      <c r="H104" s="28">
        <f>(F104-G104)/G104</f>
        <v>-0.25855644902773667</v>
      </c>
      <c r="K104" s="23"/>
      <c r="L104" s="47" t="s">
        <v>4</v>
      </c>
      <c r="M104" s="47"/>
      <c r="N104" s="23"/>
      <c r="O104" s="23"/>
      <c r="P104" s="23"/>
      <c r="Q104" s="23"/>
    </row>
    <row r="105" spans="2:17" ht="15">
      <c r="B105" s="2"/>
      <c r="C105" s="2"/>
      <c r="D105" s="48" t="s">
        <v>8</v>
      </c>
      <c r="E105" s="48"/>
      <c r="F105" s="26">
        <v>72000000</v>
      </c>
      <c r="G105" s="27">
        <v>72000000</v>
      </c>
      <c r="H105" s="28">
        <f>(F105-G105)/G105</f>
        <v>0</v>
      </c>
      <c r="K105" s="23"/>
      <c r="L105" s="23"/>
      <c r="M105" s="48" t="s">
        <v>21</v>
      </c>
      <c r="N105" s="48"/>
      <c r="O105" s="26">
        <v>0</v>
      </c>
      <c r="P105" s="27">
        <v>196414</v>
      </c>
      <c r="Q105" s="28">
        <f>(O105-P105)/P105</f>
        <v>-1</v>
      </c>
    </row>
    <row r="106" spans="2:17" ht="15">
      <c r="B106" s="2"/>
      <c r="C106" s="2"/>
      <c r="D106" s="48" t="s">
        <v>9</v>
      </c>
      <c r="E106" s="48"/>
      <c r="F106" s="26">
        <v>7260000</v>
      </c>
      <c r="G106" s="27">
        <v>7260000</v>
      </c>
      <c r="H106" s="28">
        <f>(F106-G106)/G106</f>
        <v>0</v>
      </c>
      <c r="K106" s="23"/>
      <c r="L106" s="23"/>
      <c r="M106" s="48" t="s">
        <v>22</v>
      </c>
      <c r="N106" s="48"/>
      <c r="O106" s="26">
        <v>520480</v>
      </c>
      <c r="P106" s="27">
        <v>505567</v>
      </c>
      <c r="Q106" s="28">
        <f>(O106-P106)/P106</f>
        <v>0.02949757401096195</v>
      </c>
    </row>
    <row r="107" spans="2:17" ht="15">
      <c r="B107" s="2"/>
      <c r="C107" s="2"/>
      <c r="D107" s="48" t="s">
        <v>10</v>
      </c>
      <c r="E107" s="48"/>
      <c r="F107" s="26">
        <v>154729529</v>
      </c>
      <c r="G107" s="27">
        <f>SUM(G104:G106)</f>
        <v>181047289</v>
      </c>
      <c r="H107" s="28">
        <f>(F107-G107)/G107</f>
        <v>-0.1453640103939916</v>
      </c>
      <c r="K107" s="23"/>
      <c r="L107" s="23"/>
      <c r="M107" s="48" t="s">
        <v>23</v>
      </c>
      <c r="N107" s="48"/>
      <c r="O107" s="26">
        <v>520480</v>
      </c>
      <c r="P107" s="27">
        <f>SUM(P104:P106)</f>
        <v>701981</v>
      </c>
      <c r="Q107" s="28">
        <f>(O107-P107)/P107</f>
        <v>-0.2585554309874484</v>
      </c>
    </row>
    <row r="108" spans="2:8" ht="15">
      <c r="B108" s="49"/>
      <c r="C108" s="49"/>
      <c r="D108" s="49"/>
      <c r="E108" s="49"/>
      <c r="F108" s="49"/>
      <c r="G108" s="49"/>
      <c r="H108" s="49"/>
    </row>
    <row r="109" spans="2:8" ht="15">
      <c r="B109" s="2"/>
      <c r="C109" s="47" t="s">
        <v>11</v>
      </c>
      <c r="D109" s="47"/>
      <c r="E109" s="2"/>
      <c r="F109" s="2"/>
      <c r="G109" s="2"/>
      <c r="H109" s="2"/>
    </row>
    <row r="110" spans="2:8" ht="15">
      <c r="B110" s="2"/>
      <c r="C110" s="2"/>
      <c r="D110" s="48" t="s">
        <v>12</v>
      </c>
      <c r="E110" s="48"/>
      <c r="F110" s="26">
        <v>-16802459</v>
      </c>
      <c r="G110" s="27">
        <v>4977757</v>
      </c>
      <c r="H110" s="28">
        <f>(F110-G110)/G110</f>
        <v>-4.375508085268124</v>
      </c>
    </row>
    <row r="111" spans="2:8" ht="15">
      <c r="B111" s="2"/>
      <c r="C111" s="2"/>
      <c r="D111" s="48" t="s">
        <v>13</v>
      </c>
      <c r="E111" s="48"/>
      <c r="F111" s="29">
        <v>-0.12</v>
      </c>
      <c r="G111" s="28">
        <v>0.03</v>
      </c>
      <c r="H111" s="28">
        <f>(F111-G111)/G111</f>
        <v>-5</v>
      </c>
    </row>
    <row r="112" spans="2:8" ht="15">
      <c r="B112" s="49"/>
      <c r="C112" s="49"/>
      <c r="D112" s="49"/>
      <c r="E112" s="49"/>
      <c r="F112" s="49"/>
      <c r="G112" s="49"/>
      <c r="H112" s="49"/>
    </row>
    <row r="113" spans="2:8" ht="15">
      <c r="B113" s="2"/>
      <c r="C113" s="47"/>
      <c r="D113" s="47"/>
      <c r="E113" s="2"/>
      <c r="F113" s="2"/>
      <c r="G113" s="2"/>
      <c r="H113" s="2"/>
    </row>
    <row r="114" spans="2:8" ht="15">
      <c r="B114" s="2"/>
      <c r="C114" s="2"/>
      <c r="D114" s="48"/>
      <c r="E114" s="48"/>
      <c r="F114" s="26"/>
      <c r="G114" s="27"/>
      <c r="H114" s="28"/>
    </row>
    <row r="115" spans="2:8" ht="15">
      <c r="B115" s="2"/>
      <c r="C115" s="2"/>
      <c r="D115" s="48"/>
      <c r="E115" s="48"/>
      <c r="F115" s="26"/>
      <c r="G115" s="27"/>
      <c r="H115" s="28"/>
    </row>
  </sheetData>
  <sheetProtection/>
  <mergeCells count="126">
    <mergeCell ref="D58:E58"/>
    <mergeCell ref="D59:E59"/>
    <mergeCell ref="D60:E60"/>
    <mergeCell ref="D61:E61"/>
    <mergeCell ref="B62:H62"/>
    <mergeCell ref="C63:D63"/>
    <mergeCell ref="D64:E64"/>
    <mergeCell ref="D65:E65"/>
    <mergeCell ref="B66:H66"/>
    <mergeCell ref="C67:D67"/>
    <mergeCell ref="D68:E68"/>
    <mergeCell ref="D69:E69"/>
    <mergeCell ref="C40:D40"/>
    <mergeCell ref="D41:E41"/>
    <mergeCell ref="D42:E42"/>
    <mergeCell ref="B43:H43"/>
    <mergeCell ref="C44:D44"/>
    <mergeCell ref="D45:E45"/>
    <mergeCell ref="D46:E46"/>
    <mergeCell ref="C53:D53"/>
    <mergeCell ref="D54:E54"/>
    <mergeCell ref="D55:E55"/>
    <mergeCell ref="B56:H56"/>
    <mergeCell ref="C57:D57"/>
    <mergeCell ref="D15:E15"/>
    <mergeCell ref="B16:H16"/>
    <mergeCell ref="C17:D17"/>
    <mergeCell ref="C30:D30"/>
    <mergeCell ref="D22:E22"/>
    <mergeCell ref="D23:E23"/>
    <mergeCell ref="D19:E19"/>
    <mergeCell ref="B20:H20"/>
    <mergeCell ref="D38:E38"/>
    <mergeCell ref="B39:H39"/>
    <mergeCell ref="M13:N13"/>
    <mergeCell ref="M14:N14"/>
    <mergeCell ref="M15:N15"/>
    <mergeCell ref="D31:E31"/>
    <mergeCell ref="D32:E32"/>
    <mergeCell ref="B33:H33"/>
    <mergeCell ref="D13:E13"/>
    <mergeCell ref="D14:E14"/>
    <mergeCell ref="C34:D34"/>
    <mergeCell ref="D35:E35"/>
    <mergeCell ref="L12:M12"/>
    <mergeCell ref="C76:D76"/>
    <mergeCell ref="L58:M58"/>
    <mergeCell ref="M59:N59"/>
    <mergeCell ref="M60:N60"/>
    <mergeCell ref="M61:N61"/>
    <mergeCell ref="D36:E36"/>
    <mergeCell ref="D37:E37"/>
    <mergeCell ref="D77:E77"/>
    <mergeCell ref="D78:E78"/>
    <mergeCell ref="C7:D7"/>
    <mergeCell ref="D8:E8"/>
    <mergeCell ref="D9:E9"/>
    <mergeCell ref="B10:H10"/>
    <mergeCell ref="C11:D11"/>
    <mergeCell ref="D12:E12"/>
    <mergeCell ref="C21:D21"/>
    <mergeCell ref="D18:E18"/>
    <mergeCell ref="D83:E83"/>
    <mergeCell ref="D84:E84"/>
    <mergeCell ref="B85:H85"/>
    <mergeCell ref="C86:D86"/>
    <mergeCell ref="D87:E87"/>
    <mergeCell ref="L7:M7"/>
    <mergeCell ref="M8:N8"/>
    <mergeCell ref="M9:N9"/>
    <mergeCell ref="M10:N10"/>
    <mergeCell ref="K11:Q11"/>
    <mergeCell ref="D111:E111"/>
    <mergeCell ref="D88:E88"/>
    <mergeCell ref="B89:H89"/>
    <mergeCell ref="C90:D90"/>
    <mergeCell ref="D91:E91"/>
    <mergeCell ref="D92:E92"/>
    <mergeCell ref="C99:D99"/>
    <mergeCell ref="D100:E100"/>
    <mergeCell ref="D101:E101"/>
    <mergeCell ref="B102:H102"/>
    <mergeCell ref="M78:N78"/>
    <mergeCell ref="M79:N79"/>
    <mergeCell ref="C103:D103"/>
    <mergeCell ref="D104:E104"/>
    <mergeCell ref="D105:E105"/>
    <mergeCell ref="D106:E106"/>
    <mergeCell ref="B79:H79"/>
    <mergeCell ref="C80:D80"/>
    <mergeCell ref="D81:E81"/>
    <mergeCell ref="D82:E82"/>
    <mergeCell ref="L76:M76"/>
    <mergeCell ref="M77:N77"/>
    <mergeCell ref="M37:N37"/>
    <mergeCell ref="M38:N38"/>
    <mergeCell ref="L53:M53"/>
    <mergeCell ref="M54:N54"/>
    <mergeCell ref="M55:N55"/>
    <mergeCell ref="M56:N56"/>
    <mergeCell ref="L30:M30"/>
    <mergeCell ref="M31:N31"/>
    <mergeCell ref="M32:N32"/>
    <mergeCell ref="M33:N33"/>
    <mergeCell ref="L35:M35"/>
    <mergeCell ref="M36:N36"/>
    <mergeCell ref="L104:M104"/>
    <mergeCell ref="M105:N105"/>
    <mergeCell ref="B112:H112"/>
    <mergeCell ref="C113:D113"/>
    <mergeCell ref="D114:E114"/>
    <mergeCell ref="D115:E115"/>
    <mergeCell ref="D107:E107"/>
    <mergeCell ref="B108:H108"/>
    <mergeCell ref="C109:D109"/>
    <mergeCell ref="D110:E110"/>
    <mergeCell ref="L81:M81"/>
    <mergeCell ref="M82:N82"/>
    <mergeCell ref="M83:N83"/>
    <mergeCell ref="M84:N84"/>
    <mergeCell ref="M106:N106"/>
    <mergeCell ref="M107:N107"/>
    <mergeCell ref="L99:M99"/>
    <mergeCell ref="M100:N100"/>
    <mergeCell ref="M101:N101"/>
    <mergeCell ref="M102:N10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15"/>
  <sheetViews>
    <sheetView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1" width="5.7109375" style="0" customWidth="1"/>
    <col min="2" max="2" width="3.28125" style="0" customWidth="1"/>
    <col min="6" max="7" width="13.28125" style="0" bestFit="1" customWidth="1"/>
    <col min="8" max="8" width="10.28125" style="0" bestFit="1" customWidth="1"/>
    <col min="9" max="9" width="6.7109375" style="0" customWidth="1"/>
    <col min="11" max="11" width="6.00390625" style="0" customWidth="1"/>
    <col min="13" max="13" width="12.00390625" style="0" customWidth="1"/>
    <col min="14" max="14" width="11.00390625" style="0" customWidth="1"/>
  </cols>
  <sheetData>
    <row r="3" spans="2:17" ht="15">
      <c r="B3" s="6" t="s">
        <v>46</v>
      </c>
      <c r="C3" s="4"/>
      <c r="D3" s="4"/>
      <c r="E3" s="4"/>
      <c r="F3" s="4"/>
      <c r="G3" s="4"/>
      <c r="H3" s="4"/>
      <c r="I3" s="4"/>
      <c r="K3" s="30" t="s">
        <v>47</v>
      </c>
      <c r="M3" s="1"/>
      <c r="N3" s="1"/>
      <c r="O3" s="1"/>
      <c r="P3" s="1"/>
      <c r="Q3" s="1"/>
    </row>
    <row r="4" spans="2:17" ht="15">
      <c r="B4" s="31"/>
      <c r="C4" s="31"/>
      <c r="D4" s="31"/>
      <c r="E4" s="31"/>
      <c r="F4" s="20">
        <v>2011</v>
      </c>
      <c r="G4" s="20">
        <v>2010</v>
      </c>
      <c r="H4" s="20"/>
      <c r="I4" s="31"/>
      <c r="K4" s="23"/>
      <c r="L4" s="23"/>
      <c r="M4" s="23"/>
      <c r="N4" s="23"/>
      <c r="O4" s="23">
        <v>2011</v>
      </c>
      <c r="P4" s="23">
        <v>2010</v>
      </c>
      <c r="Q4" s="23"/>
    </row>
    <row r="5" spans="2:17" ht="14.25" customHeight="1">
      <c r="B5" s="31"/>
      <c r="C5" s="31"/>
      <c r="D5" s="31"/>
      <c r="E5" s="31"/>
      <c r="F5" s="21" t="s">
        <v>0</v>
      </c>
      <c r="G5" s="22" t="s">
        <v>1</v>
      </c>
      <c r="H5" s="22" t="s">
        <v>2</v>
      </c>
      <c r="I5" s="31"/>
      <c r="K5" s="23"/>
      <c r="L5" s="23"/>
      <c r="M5" s="23"/>
      <c r="N5" s="23"/>
      <c r="O5" s="24" t="s">
        <v>24</v>
      </c>
      <c r="P5" s="25" t="s">
        <v>25</v>
      </c>
      <c r="Q5" s="25" t="s">
        <v>2</v>
      </c>
    </row>
    <row r="6" spans="2:17" ht="15">
      <c r="B6" s="31"/>
      <c r="C6" s="31"/>
      <c r="D6" s="31"/>
      <c r="E6" s="31"/>
      <c r="F6" s="31"/>
      <c r="G6" s="31"/>
      <c r="H6" s="31"/>
      <c r="I6" s="31"/>
      <c r="K6" s="23"/>
      <c r="L6" s="23"/>
      <c r="M6" s="23"/>
      <c r="N6" s="23"/>
      <c r="O6" s="23"/>
      <c r="P6" s="23"/>
      <c r="Q6" s="23"/>
    </row>
    <row r="7" spans="2:17" ht="15">
      <c r="B7" s="31"/>
      <c r="C7" s="52" t="s">
        <v>3</v>
      </c>
      <c r="D7" s="52"/>
      <c r="E7" s="31"/>
      <c r="F7" s="31"/>
      <c r="G7" s="31"/>
      <c r="H7" s="31"/>
      <c r="I7" s="31"/>
      <c r="K7" s="23"/>
      <c r="L7" s="47" t="s">
        <v>17</v>
      </c>
      <c r="M7" s="47"/>
      <c r="N7" s="23"/>
      <c r="O7" s="23"/>
      <c r="P7" s="23"/>
      <c r="Q7" s="23"/>
    </row>
    <row r="8" spans="2:17" ht="15" customHeight="1">
      <c r="B8" s="31"/>
      <c r="C8" s="31"/>
      <c r="D8" s="53" t="s">
        <v>4</v>
      </c>
      <c r="E8" s="53"/>
      <c r="F8" s="16">
        <v>1169363</v>
      </c>
      <c r="G8" s="17">
        <v>517532</v>
      </c>
      <c r="H8" s="18">
        <f>(F8-G8)/G8</f>
        <v>1.259498929534792</v>
      </c>
      <c r="I8" s="12">
        <f>F8/G8-1</f>
        <v>1.259498929534792</v>
      </c>
      <c r="K8" s="23"/>
      <c r="L8" s="23"/>
      <c r="M8" s="48" t="s">
        <v>18</v>
      </c>
      <c r="N8" s="48"/>
      <c r="O8" s="26">
        <v>984002</v>
      </c>
      <c r="P8" s="27">
        <v>510000</v>
      </c>
      <c r="Q8" s="18">
        <f>(O8-P8)/P8</f>
        <v>0.9294156862745098</v>
      </c>
    </row>
    <row r="9" spans="2:17" ht="15" customHeight="1">
      <c r="B9" s="31"/>
      <c r="C9" s="31"/>
      <c r="D9" s="53" t="s">
        <v>5</v>
      </c>
      <c r="E9" s="53"/>
      <c r="F9" s="16">
        <v>491132541</v>
      </c>
      <c r="G9" s="17">
        <v>217363262</v>
      </c>
      <c r="H9" s="18">
        <f>(F9-G9)/G9</f>
        <v>1.2595011524992663</v>
      </c>
      <c r="I9" s="12">
        <f>F9/G9-1</f>
        <v>1.2595011524992663</v>
      </c>
      <c r="K9" s="23"/>
      <c r="L9" s="23"/>
      <c r="M9" s="48" t="s">
        <v>19</v>
      </c>
      <c r="N9" s="48"/>
      <c r="O9" s="26">
        <v>4525998</v>
      </c>
      <c r="P9" s="27">
        <v>5000000</v>
      </c>
      <c r="Q9" s="18">
        <f>(O9-P9)/P9</f>
        <v>-0.0948004</v>
      </c>
    </row>
    <row r="10" spans="2:17" ht="15">
      <c r="B10" s="54"/>
      <c r="C10" s="54"/>
      <c r="D10" s="54"/>
      <c r="E10" s="54"/>
      <c r="F10" s="54"/>
      <c r="G10" s="54"/>
      <c r="H10" s="54"/>
      <c r="I10" s="5"/>
      <c r="K10" s="23"/>
      <c r="L10" s="23"/>
      <c r="M10" s="48" t="s">
        <v>20</v>
      </c>
      <c r="N10" s="48"/>
      <c r="O10" s="29">
        <v>0.18</v>
      </c>
      <c r="P10" s="28">
        <v>0.09</v>
      </c>
      <c r="Q10" s="18">
        <f>(O10-P10)/P10</f>
        <v>1</v>
      </c>
    </row>
    <row r="11" spans="2:17" ht="15">
      <c r="B11" s="31"/>
      <c r="C11" s="52" t="s">
        <v>6</v>
      </c>
      <c r="D11" s="52"/>
      <c r="E11" s="31"/>
      <c r="F11" s="31"/>
      <c r="G11" s="31"/>
      <c r="H11" s="31"/>
      <c r="I11" s="3"/>
      <c r="K11" s="50"/>
      <c r="L11" s="50"/>
      <c r="M11" s="50"/>
      <c r="N11" s="50"/>
      <c r="O11" s="50"/>
      <c r="P11" s="50"/>
      <c r="Q11" s="50"/>
    </row>
    <row r="12" spans="2:17" ht="15" customHeight="1">
      <c r="B12" s="31"/>
      <c r="C12" s="31"/>
      <c r="D12" s="53" t="s">
        <v>7</v>
      </c>
      <c r="E12" s="53"/>
      <c r="F12" s="16">
        <v>304034430</v>
      </c>
      <c r="G12" s="17">
        <v>134558210</v>
      </c>
      <c r="H12" s="18">
        <f>(F12-G12)/G12</f>
        <v>1.2595011482391152</v>
      </c>
      <c r="I12" s="12">
        <f>F12/G12-1</f>
        <v>1.2595011482391154</v>
      </c>
      <c r="K12" s="23"/>
      <c r="L12" s="47" t="s">
        <v>4</v>
      </c>
      <c r="M12" s="47"/>
      <c r="N12" s="23"/>
      <c r="O12" s="23"/>
      <c r="P12" s="23"/>
      <c r="Q12" s="23"/>
    </row>
    <row r="13" spans="2:17" ht="15" customHeight="1">
      <c r="B13" s="31"/>
      <c r="C13" s="31"/>
      <c r="D13" s="53" t="s">
        <v>8</v>
      </c>
      <c r="E13" s="53"/>
      <c r="F13" s="16">
        <v>36000000</v>
      </c>
      <c r="G13" s="17">
        <v>36000000</v>
      </c>
      <c r="H13" s="18">
        <f>(F13-G13)/G13</f>
        <v>0</v>
      </c>
      <c r="I13" s="12">
        <f>F13/G13-1</f>
        <v>0</v>
      </c>
      <c r="K13" s="23"/>
      <c r="L13" s="23"/>
      <c r="M13" s="48" t="s">
        <v>21</v>
      </c>
      <c r="N13" s="48"/>
      <c r="O13" s="26">
        <v>1061657</v>
      </c>
      <c r="P13" s="27">
        <v>474002</v>
      </c>
      <c r="Q13" s="18">
        <f>(O13-P13)/P13</f>
        <v>1.2397732499018992</v>
      </c>
    </row>
    <row r="14" spans="2:17" ht="15" customHeight="1">
      <c r="B14" s="31"/>
      <c r="C14" s="31"/>
      <c r="D14" s="53" t="s">
        <v>9</v>
      </c>
      <c r="E14" s="53"/>
      <c r="F14" s="16">
        <v>7480000</v>
      </c>
      <c r="G14" s="17">
        <v>11164179</v>
      </c>
      <c r="H14" s="18">
        <f>(F14-G14)/G14</f>
        <v>-0.3299999937299465</v>
      </c>
      <c r="I14" s="12">
        <f>F14/G14-1</f>
        <v>-0.3299999937299465</v>
      </c>
      <c r="K14" s="23"/>
      <c r="L14" s="23"/>
      <c r="M14" s="48" t="s">
        <v>22</v>
      </c>
      <c r="N14" s="48"/>
      <c r="O14" s="26">
        <v>107706</v>
      </c>
      <c r="P14" s="27">
        <v>43529</v>
      </c>
      <c r="Q14" s="18">
        <f>(O14-P14)/P14</f>
        <v>1.4743504330446369</v>
      </c>
    </row>
    <row r="15" spans="2:17" ht="15" customHeight="1">
      <c r="B15" s="31"/>
      <c r="C15" s="31"/>
      <c r="D15" s="53" t="s">
        <v>10</v>
      </c>
      <c r="E15" s="53"/>
      <c r="F15" s="16">
        <f>SUM(F12:F14)</f>
        <v>347514430</v>
      </c>
      <c r="G15" s="17">
        <f>SUM(G12:G14)</f>
        <v>181722389</v>
      </c>
      <c r="H15" s="18">
        <f>(F15-G15)/G15</f>
        <v>0.912336899775184</v>
      </c>
      <c r="I15" s="12">
        <f>F15/G15-1</f>
        <v>0.912336899775184</v>
      </c>
      <c r="K15" s="23"/>
      <c r="L15" s="23"/>
      <c r="M15" s="48" t="s">
        <v>23</v>
      </c>
      <c r="N15" s="48"/>
      <c r="O15" s="26">
        <f>SUM(O13:O14)</f>
        <v>1169363</v>
      </c>
      <c r="P15" s="27">
        <f>SUM(P13:P14)</f>
        <v>517531</v>
      </c>
      <c r="Q15" s="18">
        <f>(O15-P15)/P15</f>
        <v>1.2595032954547651</v>
      </c>
    </row>
    <row r="16" spans="2:9" ht="15">
      <c r="B16" s="54"/>
      <c r="C16" s="54"/>
      <c r="D16" s="54"/>
      <c r="E16" s="54"/>
      <c r="F16" s="54"/>
      <c r="G16" s="54"/>
      <c r="H16" s="54"/>
      <c r="I16" s="5"/>
    </row>
    <row r="17" spans="2:9" ht="15">
      <c r="B17" s="31"/>
      <c r="C17" s="52" t="s">
        <v>11</v>
      </c>
      <c r="D17" s="52"/>
      <c r="E17" s="31"/>
      <c r="F17" s="31"/>
      <c r="G17" s="31"/>
      <c r="H17" s="31"/>
      <c r="I17" s="3"/>
    </row>
    <row r="18" spans="2:9" ht="15" customHeight="1">
      <c r="B18" s="31"/>
      <c r="C18" s="31"/>
      <c r="D18" s="53" t="s">
        <v>12</v>
      </c>
      <c r="E18" s="53"/>
      <c r="F18" s="16">
        <v>143618111</v>
      </c>
      <c r="G18" s="17">
        <v>35640873</v>
      </c>
      <c r="H18" s="18">
        <f>(F18-G18)/G18</f>
        <v>3.0295901562231653</v>
      </c>
      <c r="I18" s="12">
        <f>F18/G18-1</f>
        <v>3.0295901562231657</v>
      </c>
    </row>
    <row r="19" spans="2:9" ht="15" customHeight="1">
      <c r="B19" s="31"/>
      <c r="C19" s="31"/>
      <c r="D19" s="53" t="s">
        <v>13</v>
      </c>
      <c r="E19" s="53"/>
      <c r="F19" s="19">
        <v>0.29</v>
      </c>
      <c r="G19" s="18">
        <v>0.16</v>
      </c>
      <c r="H19" s="18">
        <f>(F19-G19)/G19</f>
        <v>0.8124999999999999</v>
      </c>
      <c r="I19" s="12">
        <f>F19/G19-1</f>
        <v>0.8124999999999998</v>
      </c>
    </row>
    <row r="20" spans="2:9" ht="15">
      <c r="B20" s="54"/>
      <c r="C20" s="54"/>
      <c r="D20" s="54"/>
      <c r="E20" s="54"/>
      <c r="F20" s="54"/>
      <c r="G20" s="54"/>
      <c r="H20" s="54"/>
      <c r="I20" s="5"/>
    </row>
    <row r="21" spans="2:9" ht="15">
      <c r="B21" s="31"/>
      <c r="C21" s="52" t="s">
        <v>14</v>
      </c>
      <c r="D21" s="52"/>
      <c r="E21" s="31"/>
      <c r="F21" s="31"/>
      <c r="G21" s="31"/>
      <c r="H21" s="31"/>
      <c r="I21" s="3"/>
    </row>
    <row r="22" spans="2:9" ht="15" customHeight="1">
      <c r="B22" s="31"/>
      <c r="C22" s="31"/>
      <c r="D22" s="53" t="s">
        <v>15</v>
      </c>
      <c r="E22" s="53"/>
      <c r="F22" s="16">
        <v>1200000</v>
      </c>
      <c r="G22" s="17">
        <v>1200000</v>
      </c>
      <c r="H22" s="18">
        <v>0</v>
      </c>
      <c r="I22" s="12">
        <f>F22/G22-1</f>
        <v>0</v>
      </c>
    </row>
    <row r="23" spans="2:9" ht="15">
      <c r="B23" s="31"/>
      <c r="C23" s="31"/>
      <c r="D23" s="53" t="s">
        <v>16</v>
      </c>
      <c r="E23" s="53"/>
      <c r="F23" s="16">
        <v>93225417</v>
      </c>
      <c r="G23" s="17">
        <v>33165637</v>
      </c>
      <c r="H23" s="18">
        <v>1.81</v>
      </c>
      <c r="I23" s="12">
        <f>F23/G23-1</f>
        <v>1.8109038581107306</v>
      </c>
    </row>
    <row r="25" s="32" customFormat="1" ht="15"/>
    <row r="26" spans="2:17" ht="15">
      <c r="B26" s="30" t="s">
        <v>49</v>
      </c>
      <c r="D26" s="1"/>
      <c r="E26" s="1"/>
      <c r="F26" s="1"/>
      <c r="G26" s="1"/>
      <c r="H26" s="1"/>
      <c r="K26" s="30" t="s">
        <v>48</v>
      </c>
      <c r="M26" s="1"/>
      <c r="N26" s="1"/>
      <c r="O26" s="1"/>
      <c r="P26" s="1"/>
      <c r="Q26" s="1"/>
    </row>
    <row r="27" spans="2:17" ht="15">
      <c r="B27" s="2"/>
      <c r="C27" s="2"/>
      <c r="D27" s="2"/>
      <c r="E27" s="2"/>
      <c r="F27" s="2">
        <v>2012</v>
      </c>
      <c r="G27" s="2">
        <v>2011</v>
      </c>
      <c r="H27" s="2"/>
      <c r="L27" s="23"/>
      <c r="M27" s="23"/>
      <c r="N27" s="23"/>
      <c r="O27" s="23">
        <v>2012</v>
      </c>
      <c r="P27" s="23">
        <v>2011</v>
      </c>
      <c r="Q27" s="23"/>
    </row>
    <row r="28" spans="2:17" ht="15" customHeight="1">
      <c r="B28" s="2"/>
      <c r="C28" s="2"/>
      <c r="D28" s="2"/>
      <c r="E28" s="2"/>
      <c r="F28" s="24" t="s">
        <v>0</v>
      </c>
      <c r="G28" s="25" t="s">
        <v>1</v>
      </c>
      <c r="H28" s="25" t="s">
        <v>2</v>
      </c>
      <c r="L28" s="23"/>
      <c r="M28" s="23"/>
      <c r="N28" s="23"/>
      <c r="O28" s="24" t="s">
        <v>0</v>
      </c>
      <c r="P28" s="25" t="s">
        <v>1</v>
      </c>
      <c r="Q28" s="25" t="s">
        <v>2</v>
      </c>
    </row>
    <row r="29" spans="2:17" ht="15">
      <c r="B29" s="2"/>
      <c r="C29" s="2"/>
      <c r="D29" s="2"/>
      <c r="E29" s="2"/>
      <c r="F29" s="2"/>
      <c r="G29" s="2"/>
      <c r="H29" s="2"/>
      <c r="L29" s="23"/>
      <c r="M29" s="23"/>
      <c r="N29" s="23"/>
      <c r="O29" s="23"/>
      <c r="P29" s="23"/>
      <c r="Q29" s="23"/>
    </row>
    <row r="30" spans="2:17" ht="15">
      <c r="B30" s="2"/>
      <c r="C30" s="47" t="s">
        <v>3</v>
      </c>
      <c r="D30" s="47"/>
      <c r="E30" s="2"/>
      <c r="F30" s="2"/>
      <c r="G30" s="2"/>
      <c r="H30" s="2"/>
      <c r="L30" s="47" t="s">
        <v>17</v>
      </c>
      <c r="M30" s="47"/>
      <c r="N30" s="23"/>
      <c r="O30" s="23"/>
      <c r="P30" s="23"/>
      <c r="Q30" s="23"/>
    </row>
    <row r="31" spans="2:17" ht="15">
      <c r="B31" s="2"/>
      <c r="C31" s="2"/>
      <c r="D31" s="48" t="s">
        <v>4</v>
      </c>
      <c r="E31" s="48"/>
      <c r="F31" s="26">
        <v>1873457</v>
      </c>
      <c r="G31" s="17">
        <v>1169363</v>
      </c>
      <c r="H31" s="18">
        <f>(F31-G31)/G31</f>
        <v>0.6021175631519041</v>
      </c>
      <c r="L31" s="23"/>
      <c r="M31" s="48" t="s">
        <v>18</v>
      </c>
      <c r="N31" s="48"/>
      <c r="O31" s="26">
        <v>2045659</v>
      </c>
      <c r="P31" s="27">
        <v>984002</v>
      </c>
      <c r="Q31" s="18">
        <f>(O31-P31)/P31</f>
        <v>1.0789175225253607</v>
      </c>
    </row>
    <row r="32" spans="2:17" ht="15">
      <c r="B32" s="2"/>
      <c r="C32" s="2"/>
      <c r="D32" s="48" t="s">
        <v>5</v>
      </c>
      <c r="E32" s="48"/>
      <c r="F32" s="26">
        <v>786851911</v>
      </c>
      <c r="G32" s="17">
        <v>491132541</v>
      </c>
      <c r="H32" s="18">
        <f>(F32-G32)/G32</f>
        <v>0.6021172398755797</v>
      </c>
      <c r="L32" s="23"/>
      <c r="M32" s="48" t="s">
        <v>19</v>
      </c>
      <c r="N32" s="48"/>
      <c r="O32" s="26">
        <v>3464341</v>
      </c>
      <c r="P32" s="27">
        <v>4525998</v>
      </c>
      <c r="Q32" s="18">
        <f>(O32-P32)/P32</f>
        <v>-0.23456859680450587</v>
      </c>
    </row>
    <row r="33" spans="2:17" ht="15">
      <c r="B33" s="49"/>
      <c r="C33" s="49"/>
      <c r="D33" s="49"/>
      <c r="E33" s="49"/>
      <c r="F33" s="49"/>
      <c r="G33" s="49"/>
      <c r="H33" s="49"/>
      <c r="L33" s="23"/>
      <c r="M33" s="48" t="s">
        <v>20</v>
      </c>
      <c r="N33" s="48"/>
      <c r="O33" s="29">
        <v>0.37</v>
      </c>
      <c r="P33" s="28">
        <v>0.18</v>
      </c>
      <c r="Q33" s="18">
        <f>(O33-P33)/P33</f>
        <v>1.0555555555555556</v>
      </c>
    </row>
    <row r="34" spans="2:17" ht="15">
      <c r="B34" s="2"/>
      <c r="C34" s="47" t="s">
        <v>6</v>
      </c>
      <c r="D34" s="47"/>
      <c r="E34" s="2"/>
      <c r="F34" s="2"/>
      <c r="G34" s="2"/>
      <c r="H34" s="2"/>
      <c r="L34" s="23"/>
      <c r="M34" s="23"/>
      <c r="N34" s="23"/>
      <c r="O34" s="23"/>
      <c r="P34" s="23"/>
      <c r="Q34" s="23"/>
    </row>
    <row r="35" spans="2:17" ht="15">
      <c r="B35" s="2"/>
      <c r="C35" s="2"/>
      <c r="D35" s="48" t="s">
        <v>7</v>
      </c>
      <c r="E35" s="48"/>
      <c r="F35" s="26">
        <v>487098802</v>
      </c>
      <c r="G35" s="17">
        <v>304034430</v>
      </c>
      <c r="H35" s="18">
        <f>(F35-G35)/G35</f>
        <v>0.6021172404717453</v>
      </c>
      <c r="L35" s="47" t="s">
        <v>4</v>
      </c>
      <c r="M35" s="47"/>
      <c r="N35" s="23"/>
      <c r="O35" s="23"/>
      <c r="P35" s="23"/>
      <c r="Q35" s="23"/>
    </row>
    <row r="36" spans="2:17" ht="15">
      <c r="B36" s="2"/>
      <c r="C36" s="2"/>
      <c r="D36" s="48" t="s">
        <v>8</v>
      </c>
      <c r="E36" s="48"/>
      <c r="F36" s="26">
        <v>36000000</v>
      </c>
      <c r="G36" s="17">
        <v>36000000</v>
      </c>
      <c r="H36" s="18">
        <f>(F36-G36)/G36</f>
        <v>0</v>
      </c>
      <c r="L36" s="23"/>
      <c r="M36" s="48" t="s">
        <v>21</v>
      </c>
      <c r="N36" s="48"/>
      <c r="O36" s="26">
        <v>1654207</v>
      </c>
      <c r="P36" s="27">
        <v>1061657</v>
      </c>
      <c r="Q36" s="18">
        <f>(O36-P36)/P36</f>
        <v>0.5581369500695611</v>
      </c>
    </row>
    <row r="37" spans="2:17" ht="15">
      <c r="B37" s="2"/>
      <c r="C37" s="2"/>
      <c r="D37" s="48" t="s">
        <v>9</v>
      </c>
      <c r="E37" s="48"/>
      <c r="F37" s="26">
        <v>7480000</v>
      </c>
      <c r="G37" s="17">
        <v>7480000</v>
      </c>
      <c r="H37" s="18">
        <f>(F37-G37)/G37</f>
        <v>0</v>
      </c>
      <c r="L37" s="23"/>
      <c r="M37" s="48" t="s">
        <v>22</v>
      </c>
      <c r="N37" s="48"/>
      <c r="O37" s="26">
        <v>219250</v>
      </c>
      <c r="P37" s="27">
        <v>107706</v>
      </c>
      <c r="Q37" s="18">
        <f>(O37-P37)/P37</f>
        <v>1.0356340408148106</v>
      </c>
    </row>
    <row r="38" spans="2:17" ht="15">
      <c r="B38" s="2"/>
      <c r="C38" s="2"/>
      <c r="D38" s="48" t="s">
        <v>10</v>
      </c>
      <c r="E38" s="48"/>
      <c r="F38" s="17">
        <f>SUM(F35:F37)</f>
        <v>530578802</v>
      </c>
      <c r="G38" s="17">
        <f>SUM(G35:G37)</f>
        <v>347514430</v>
      </c>
      <c r="H38" s="18">
        <f>(F38-G38)/G38</f>
        <v>0.5267820734810925</v>
      </c>
      <c r="L38" s="23"/>
      <c r="M38" s="48" t="s">
        <v>23</v>
      </c>
      <c r="N38" s="48"/>
      <c r="O38" s="27">
        <f>SUM(O36:O37)</f>
        <v>1873457</v>
      </c>
      <c r="P38" s="27">
        <f>SUM(P36:P37)</f>
        <v>1169363</v>
      </c>
      <c r="Q38" s="18">
        <f>(O38-P38)/P38</f>
        <v>0.6021175631519041</v>
      </c>
    </row>
    <row r="39" spans="2:8" ht="15">
      <c r="B39" s="49"/>
      <c r="C39" s="49"/>
      <c r="D39" s="49"/>
      <c r="E39" s="49"/>
      <c r="F39" s="49"/>
      <c r="G39" s="49"/>
      <c r="H39" s="49"/>
    </row>
    <row r="40" spans="2:8" ht="15">
      <c r="B40" s="2"/>
      <c r="C40" s="47" t="s">
        <v>11</v>
      </c>
      <c r="D40" s="47"/>
      <c r="E40" s="2"/>
      <c r="F40" s="2"/>
      <c r="G40" s="2"/>
      <c r="H40" s="2"/>
    </row>
    <row r="41" spans="2:8" ht="15">
      <c r="B41" s="2"/>
      <c r="C41" s="2"/>
      <c r="D41" s="48" t="s">
        <v>12</v>
      </c>
      <c r="E41" s="48"/>
      <c r="F41" s="26">
        <v>256273109</v>
      </c>
      <c r="G41" s="17">
        <v>143618111</v>
      </c>
      <c r="H41" s="18">
        <f>(F41-G41)/G41</f>
        <v>0.7844066268215991</v>
      </c>
    </row>
    <row r="42" spans="2:8" ht="15">
      <c r="B42" s="2"/>
      <c r="C42" s="2"/>
      <c r="D42" s="48" t="s">
        <v>13</v>
      </c>
      <c r="E42" s="48"/>
      <c r="F42" s="29">
        <v>0.33</v>
      </c>
      <c r="G42" s="18">
        <v>0.29</v>
      </c>
      <c r="H42" s="18">
        <f>(F42-G42)/G42</f>
        <v>0.13793103448275876</v>
      </c>
    </row>
    <row r="43" spans="2:8" ht="15">
      <c r="B43" s="49"/>
      <c r="C43" s="49"/>
      <c r="D43" s="49"/>
      <c r="E43" s="49"/>
      <c r="F43" s="49"/>
      <c r="G43" s="49"/>
      <c r="H43" s="49"/>
    </row>
    <row r="44" spans="2:8" ht="15">
      <c r="B44" s="2"/>
      <c r="C44" s="47" t="s">
        <v>14</v>
      </c>
      <c r="D44" s="47"/>
      <c r="E44" s="2"/>
      <c r="F44" s="2"/>
      <c r="G44" s="2"/>
      <c r="H44" s="2"/>
    </row>
    <row r="45" spans="2:8" ht="15">
      <c r="B45" s="2"/>
      <c r="C45" s="2"/>
      <c r="D45" s="48" t="s">
        <v>15</v>
      </c>
      <c r="E45" s="48"/>
      <c r="F45" s="26">
        <v>1200000</v>
      </c>
      <c r="G45" s="27">
        <v>1200000</v>
      </c>
      <c r="H45" s="18">
        <f>(F45-G45)/G45</f>
        <v>0</v>
      </c>
    </row>
    <row r="46" spans="2:8" ht="15">
      <c r="B46" s="2"/>
      <c r="C46" s="2"/>
      <c r="D46" s="48" t="s">
        <v>16</v>
      </c>
      <c r="E46" s="48"/>
      <c r="F46" s="26">
        <v>169913573</v>
      </c>
      <c r="G46" s="27">
        <v>93225417</v>
      </c>
      <c r="H46" s="18">
        <f>(F46-G46)/G46</f>
        <v>0.8226099541072581</v>
      </c>
    </row>
    <row r="48" s="32" customFormat="1" ht="15"/>
    <row r="49" spans="2:17" ht="15">
      <c r="B49" s="30" t="s">
        <v>55</v>
      </c>
      <c r="D49" s="1"/>
      <c r="E49" s="1"/>
      <c r="F49" s="1"/>
      <c r="G49" s="1"/>
      <c r="H49" s="1"/>
      <c r="K49" s="30" t="s">
        <v>54</v>
      </c>
      <c r="M49" s="1"/>
      <c r="N49" s="1"/>
      <c r="O49" s="1"/>
      <c r="P49" s="1"/>
      <c r="Q49" s="1"/>
    </row>
    <row r="50" spans="2:17" ht="15">
      <c r="B50" s="2"/>
      <c r="C50" s="2"/>
      <c r="D50" s="2"/>
      <c r="E50" s="2"/>
      <c r="F50" s="2">
        <v>2013</v>
      </c>
      <c r="G50" s="2">
        <v>2012</v>
      </c>
      <c r="H50" s="2"/>
      <c r="L50" s="23"/>
      <c r="M50" s="23"/>
      <c r="N50" s="23"/>
      <c r="O50" s="2">
        <v>2013</v>
      </c>
      <c r="P50" s="2">
        <v>2012</v>
      </c>
      <c r="Q50" s="23"/>
    </row>
    <row r="51" spans="2:17" ht="12" customHeight="1">
      <c r="B51" s="2"/>
      <c r="C51" s="2"/>
      <c r="D51" s="2"/>
      <c r="E51" s="2"/>
      <c r="F51" s="24" t="s">
        <v>0</v>
      </c>
      <c r="G51" s="25" t="s">
        <v>1</v>
      </c>
      <c r="H51" s="25" t="s">
        <v>2</v>
      </c>
      <c r="L51" s="23"/>
      <c r="M51" s="23"/>
      <c r="N51" s="23"/>
      <c r="O51" s="24" t="s">
        <v>0</v>
      </c>
      <c r="P51" s="25" t="s">
        <v>1</v>
      </c>
      <c r="Q51" s="25" t="s">
        <v>2</v>
      </c>
    </row>
    <row r="52" spans="2:17" ht="15">
      <c r="B52" s="2"/>
      <c r="C52" s="2"/>
      <c r="D52" s="2"/>
      <c r="E52" s="2"/>
      <c r="F52" s="2"/>
      <c r="G52" s="2"/>
      <c r="H52" s="2"/>
      <c r="L52" s="23"/>
      <c r="M52" s="23"/>
      <c r="N52" s="23"/>
      <c r="O52" s="23"/>
      <c r="P52" s="23"/>
      <c r="Q52" s="23"/>
    </row>
    <row r="53" spans="2:17" ht="15">
      <c r="B53" s="2"/>
      <c r="C53" s="47" t="s">
        <v>3</v>
      </c>
      <c r="D53" s="47"/>
      <c r="E53" s="2"/>
      <c r="F53" s="2"/>
      <c r="G53" s="2"/>
      <c r="H53" s="2"/>
      <c r="L53" s="47" t="s">
        <v>17</v>
      </c>
      <c r="M53" s="47"/>
      <c r="N53" s="23"/>
      <c r="O53" s="23"/>
      <c r="P53" s="23"/>
      <c r="Q53" s="23"/>
    </row>
    <row r="54" spans="2:17" ht="15">
      <c r="B54" s="2"/>
      <c r="C54" s="2"/>
      <c r="D54" s="48" t="s">
        <v>4</v>
      </c>
      <c r="E54" s="48"/>
      <c r="F54" s="26">
        <v>1926943</v>
      </c>
      <c r="G54" s="27">
        <v>1873457</v>
      </c>
      <c r="H54" s="18">
        <f>(F54-G54)/G54</f>
        <v>0.02854936088738626</v>
      </c>
      <c r="L54" s="23"/>
      <c r="M54" s="48" t="s">
        <v>18</v>
      </c>
      <c r="N54" s="48"/>
      <c r="O54" s="26">
        <v>3699866</v>
      </c>
      <c r="P54" s="27">
        <v>2045659</v>
      </c>
      <c r="Q54" s="18">
        <f>(O54-P54)/P54</f>
        <v>0.8086425939025028</v>
      </c>
    </row>
    <row r="55" spans="2:17" ht="15">
      <c r="B55" s="2"/>
      <c r="C55" s="2"/>
      <c r="D55" s="48" t="s">
        <v>5</v>
      </c>
      <c r="E55" s="48"/>
      <c r="F55" s="26">
        <v>809316039</v>
      </c>
      <c r="G55" s="27">
        <v>786851911</v>
      </c>
      <c r="H55" s="18">
        <f>(F55-G55)/G55</f>
        <v>0.028549372106691114</v>
      </c>
      <c r="L55" s="23"/>
      <c r="M55" s="48" t="s">
        <v>19</v>
      </c>
      <c r="N55" s="48"/>
      <c r="O55" s="26">
        <v>1810134</v>
      </c>
      <c r="P55" s="27">
        <v>3464341</v>
      </c>
      <c r="Q55" s="18">
        <f>(O55-P55)/P55</f>
        <v>-0.47749543131002403</v>
      </c>
    </row>
    <row r="56" spans="2:17" ht="15">
      <c r="B56" s="49"/>
      <c r="C56" s="49"/>
      <c r="D56" s="49"/>
      <c r="E56" s="49"/>
      <c r="F56" s="49"/>
      <c r="G56" s="49"/>
      <c r="H56" s="49"/>
      <c r="L56" s="23"/>
      <c r="M56" s="48" t="s">
        <v>20</v>
      </c>
      <c r="N56" s="48"/>
      <c r="O56" s="29">
        <v>0.67</v>
      </c>
      <c r="P56" s="28">
        <v>0.37</v>
      </c>
      <c r="Q56" s="18">
        <f>(O56-P56)/P56</f>
        <v>0.810810810810811</v>
      </c>
    </row>
    <row r="57" spans="2:17" ht="15">
      <c r="B57" s="2"/>
      <c r="C57" s="47" t="s">
        <v>6</v>
      </c>
      <c r="D57" s="47"/>
      <c r="E57" s="2"/>
      <c r="F57" s="2"/>
      <c r="G57" s="2"/>
      <c r="H57" s="2"/>
      <c r="L57" s="23"/>
      <c r="M57" s="23"/>
      <c r="N57" s="23"/>
      <c r="O57" s="23"/>
      <c r="P57" s="23"/>
      <c r="Q57" s="23"/>
    </row>
    <row r="58" spans="2:17" ht="15">
      <c r="B58" s="2"/>
      <c r="C58" s="2"/>
      <c r="D58" s="48" t="s">
        <v>7</v>
      </c>
      <c r="E58" s="48"/>
      <c r="F58" s="26">
        <v>501005167</v>
      </c>
      <c r="G58" s="27">
        <v>487098802</v>
      </c>
      <c r="H58" s="18">
        <f>(F58-G58)/G58</f>
        <v>0.02854937220724267</v>
      </c>
      <c r="L58" s="47" t="s">
        <v>4</v>
      </c>
      <c r="M58" s="47"/>
      <c r="N58" s="23"/>
      <c r="O58" s="23"/>
      <c r="P58" s="23"/>
      <c r="Q58" s="23"/>
    </row>
    <row r="59" spans="2:17" ht="15">
      <c r="B59" s="2"/>
      <c r="C59" s="2"/>
      <c r="D59" s="48" t="s">
        <v>8</v>
      </c>
      <c r="E59" s="48"/>
      <c r="F59" s="26">
        <v>36000000</v>
      </c>
      <c r="G59" s="27">
        <v>36000000</v>
      </c>
      <c r="H59" s="18">
        <f>(F59-G59)/G59</f>
        <v>0</v>
      </c>
      <c r="L59" s="23"/>
      <c r="M59" s="48" t="s">
        <v>21</v>
      </c>
      <c r="N59" s="48"/>
      <c r="O59" s="26">
        <v>1537048</v>
      </c>
      <c r="P59" s="27">
        <v>1654207</v>
      </c>
      <c r="Q59" s="18">
        <f>(O59-P59)/P59</f>
        <v>-0.07082487258245189</v>
      </c>
    </row>
    <row r="60" spans="2:17" ht="15">
      <c r="B60" s="2"/>
      <c r="C60" s="2"/>
      <c r="D60" s="48" t="s">
        <v>9</v>
      </c>
      <c r="E60" s="48"/>
      <c r="F60" s="26">
        <v>7480000</v>
      </c>
      <c r="G60" s="27">
        <v>7480000</v>
      </c>
      <c r="H60" s="18">
        <f>(F60-G60)/G60</f>
        <v>0</v>
      </c>
      <c r="L60" s="23"/>
      <c r="M60" s="48" t="s">
        <v>22</v>
      </c>
      <c r="N60" s="48"/>
      <c r="O60" s="26">
        <v>389895</v>
      </c>
      <c r="P60" s="27">
        <v>219250</v>
      </c>
      <c r="Q60" s="18">
        <f>(O60-P60)/P60</f>
        <v>0.7783124287343216</v>
      </c>
    </row>
    <row r="61" spans="2:17" ht="15">
      <c r="B61" s="2"/>
      <c r="C61" s="2"/>
      <c r="D61" s="48" t="s">
        <v>10</v>
      </c>
      <c r="E61" s="48"/>
      <c r="F61" s="16">
        <f>SUM(F58:F60)</f>
        <v>544485167</v>
      </c>
      <c r="G61" s="17">
        <f>SUM(G58:G60)</f>
        <v>530578802</v>
      </c>
      <c r="H61" s="18">
        <f>(F61-G61)/G61</f>
        <v>0.026209801348226498</v>
      </c>
      <c r="L61" s="23"/>
      <c r="M61" s="48" t="s">
        <v>23</v>
      </c>
      <c r="N61" s="48"/>
      <c r="O61" s="16">
        <f>SUM(O58:O60)</f>
        <v>1926943</v>
      </c>
      <c r="P61" s="27">
        <f>SUM(P59:P60)</f>
        <v>1873457</v>
      </c>
      <c r="Q61" s="18">
        <f>(O61-P61)/P61</f>
        <v>0.02854936088738626</v>
      </c>
    </row>
    <row r="62" spans="2:8" ht="15">
      <c r="B62" s="49"/>
      <c r="C62" s="49"/>
      <c r="D62" s="49"/>
      <c r="E62" s="49"/>
      <c r="F62" s="49"/>
      <c r="G62" s="49"/>
      <c r="H62" s="49"/>
    </row>
    <row r="63" spans="2:8" ht="15">
      <c r="B63" s="2"/>
      <c r="C63" s="47" t="s">
        <v>11</v>
      </c>
      <c r="D63" s="47"/>
      <c r="E63" s="2"/>
      <c r="F63" s="2"/>
      <c r="G63" s="2"/>
      <c r="H63" s="2"/>
    </row>
    <row r="64" spans="2:8" ht="15">
      <c r="B64" s="2"/>
      <c r="C64" s="2"/>
      <c r="D64" s="48" t="s">
        <v>12</v>
      </c>
      <c r="E64" s="48"/>
      <c r="F64" s="26">
        <v>264830872</v>
      </c>
      <c r="G64" s="27">
        <v>256273109</v>
      </c>
      <c r="H64" s="18">
        <f>(F64-G64)/G64</f>
        <v>0.03339313685073372</v>
      </c>
    </row>
    <row r="65" spans="2:8" ht="15">
      <c r="B65" s="2"/>
      <c r="C65" s="2"/>
      <c r="D65" s="48" t="s">
        <v>13</v>
      </c>
      <c r="E65" s="48"/>
      <c r="F65" s="29">
        <v>0.33</v>
      </c>
      <c r="G65" s="28">
        <v>0.33</v>
      </c>
      <c r="H65" s="18">
        <f>(F65-G65)/G65</f>
        <v>0</v>
      </c>
    </row>
    <row r="66" spans="2:8" ht="15">
      <c r="B66" s="49"/>
      <c r="C66" s="49"/>
      <c r="D66" s="49"/>
      <c r="E66" s="49"/>
      <c r="F66" s="49"/>
      <c r="G66" s="49"/>
      <c r="H66" s="49"/>
    </row>
    <row r="67" spans="2:8" ht="15">
      <c r="B67" s="2"/>
      <c r="C67" s="47" t="s">
        <v>14</v>
      </c>
      <c r="D67" s="47"/>
      <c r="E67" s="2"/>
      <c r="F67" s="2"/>
      <c r="G67" s="2"/>
      <c r="H67" s="2"/>
    </row>
    <row r="68" spans="2:8" ht="15">
      <c r="B68" s="2"/>
      <c r="C68" s="2"/>
      <c r="D68" s="48" t="s">
        <v>15</v>
      </c>
      <c r="E68" s="48"/>
      <c r="F68" s="26">
        <v>1200000</v>
      </c>
      <c r="G68" s="27">
        <v>1200000</v>
      </c>
      <c r="H68" s="18">
        <f>(F68-G68)/G68</f>
        <v>0</v>
      </c>
    </row>
    <row r="69" spans="2:8" ht="15">
      <c r="B69" s="2"/>
      <c r="C69" s="2"/>
      <c r="D69" s="48" t="s">
        <v>16</v>
      </c>
      <c r="E69" s="48"/>
      <c r="F69" s="26">
        <v>211952926</v>
      </c>
      <c r="G69" s="27">
        <v>169913573</v>
      </c>
      <c r="H69" s="18">
        <f>(F69-G69)/G69</f>
        <v>0.24741609665285538</v>
      </c>
    </row>
    <row r="71" s="32" customFormat="1" ht="15"/>
    <row r="72" spans="2:17" ht="15">
      <c r="B72" s="30" t="s">
        <v>50</v>
      </c>
      <c r="D72" s="1"/>
      <c r="E72" s="1"/>
      <c r="F72" s="1"/>
      <c r="G72" s="1"/>
      <c r="H72" s="1"/>
      <c r="K72" s="30" t="s">
        <v>51</v>
      </c>
      <c r="L72" s="1"/>
      <c r="M72" s="1"/>
      <c r="N72" s="1"/>
      <c r="O72" s="1"/>
      <c r="P72" s="1"/>
      <c r="Q72" s="1"/>
    </row>
    <row r="73" spans="2:17" ht="15">
      <c r="B73" s="2"/>
      <c r="C73" s="2"/>
      <c r="D73" s="2"/>
      <c r="E73" s="2"/>
      <c r="F73" s="2">
        <v>2014</v>
      </c>
      <c r="G73" s="2">
        <v>2013</v>
      </c>
      <c r="H73" s="2"/>
      <c r="K73" s="23"/>
      <c r="L73" s="23"/>
      <c r="M73" s="23"/>
      <c r="N73" s="23"/>
      <c r="O73" s="2">
        <v>2014</v>
      </c>
      <c r="P73" s="2">
        <v>2013</v>
      </c>
      <c r="Q73" s="23"/>
    </row>
    <row r="74" spans="2:17" ht="15" customHeight="1">
      <c r="B74" s="2"/>
      <c r="C74" s="2"/>
      <c r="D74" s="2"/>
      <c r="E74" s="2"/>
      <c r="F74" s="24" t="s">
        <v>0</v>
      </c>
      <c r="G74" s="25" t="s">
        <v>1</v>
      </c>
      <c r="H74" s="25" t="s">
        <v>2</v>
      </c>
      <c r="K74" s="23"/>
      <c r="L74" s="23"/>
      <c r="M74" s="23"/>
      <c r="N74" s="23"/>
      <c r="O74" s="24" t="s">
        <v>0</v>
      </c>
      <c r="P74" s="25" t="s">
        <v>1</v>
      </c>
      <c r="Q74" s="25" t="s">
        <v>2</v>
      </c>
    </row>
    <row r="75" spans="2:17" ht="15">
      <c r="B75" s="2"/>
      <c r="C75" s="2"/>
      <c r="D75" s="2"/>
      <c r="E75" s="2"/>
      <c r="F75" s="2"/>
      <c r="G75" s="2"/>
      <c r="H75" s="2"/>
      <c r="K75" s="23"/>
      <c r="L75" s="23"/>
      <c r="M75" s="23"/>
      <c r="N75" s="23"/>
      <c r="O75" s="23"/>
      <c r="P75" s="23"/>
      <c r="Q75" s="23"/>
    </row>
    <row r="76" spans="2:17" ht="15">
      <c r="B76" s="2"/>
      <c r="C76" s="47" t="s">
        <v>3</v>
      </c>
      <c r="D76" s="47"/>
      <c r="E76" s="2"/>
      <c r="F76" s="2"/>
      <c r="G76" s="2"/>
      <c r="H76" s="2"/>
      <c r="K76" s="23"/>
      <c r="L76" s="47" t="s">
        <v>17</v>
      </c>
      <c r="M76" s="47"/>
      <c r="N76" s="23"/>
      <c r="O76" s="23"/>
      <c r="P76" s="23"/>
      <c r="Q76" s="23"/>
    </row>
    <row r="77" spans="2:17" ht="15">
      <c r="B77" s="2"/>
      <c r="C77" s="2"/>
      <c r="D77" s="48" t="s">
        <v>4</v>
      </c>
      <c r="E77" s="48"/>
      <c r="F77" s="26">
        <v>817342</v>
      </c>
      <c r="G77" s="27">
        <v>1926943</v>
      </c>
      <c r="H77" s="28">
        <f>(F77-G77)/G77</f>
        <v>-0.5758348845814328</v>
      </c>
      <c r="K77" s="23"/>
      <c r="L77" s="23"/>
      <c r="M77" s="48" t="s">
        <v>18</v>
      </c>
      <c r="N77" s="48"/>
      <c r="O77" s="26">
        <v>5236915</v>
      </c>
      <c r="P77" s="27">
        <v>3699866</v>
      </c>
      <c r="Q77" s="28">
        <f>(O77-P77)/P77</f>
        <v>0.41543369408513714</v>
      </c>
    </row>
    <row r="78" spans="2:17" ht="15">
      <c r="B78" s="2"/>
      <c r="C78" s="2"/>
      <c r="D78" s="48" t="s">
        <v>5</v>
      </c>
      <c r="E78" s="48"/>
      <c r="F78" s="26">
        <v>343283703</v>
      </c>
      <c r="G78" s="27">
        <v>809316039</v>
      </c>
      <c r="H78" s="28">
        <f>(F78-G78)/G78</f>
        <v>-0.5758347957317574</v>
      </c>
      <c r="K78" s="23"/>
      <c r="L78" s="23"/>
      <c r="M78" s="48" t="s">
        <v>19</v>
      </c>
      <c r="N78" s="48"/>
      <c r="O78" s="26">
        <v>273085</v>
      </c>
      <c r="P78" s="27">
        <v>1810134</v>
      </c>
      <c r="Q78" s="28">
        <f>(O78-P78)/P78</f>
        <v>-0.8491354783678998</v>
      </c>
    </row>
    <row r="79" spans="2:17" ht="15">
      <c r="B79" s="49"/>
      <c r="C79" s="49"/>
      <c r="D79" s="49"/>
      <c r="E79" s="49"/>
      <c r="F79" s="49"/>
      <c r="G79" s="49"/>
      <c r="H79" s="49"/>
      <c r="K79" s="23"/>
      <c r="L79" s="23"/>
      <c r="M79" s="48" t="s">
        <v>20</v>
      </c>
      <c r="N79" s="48"/>
      <c r="O79" s="29">
        <v>0.95</v>
      </c>
      <c r="P79" s="28">
        <v>0.67</v>
      </c>
      <c r="Q79" s="28">
        <f>(O79-P79)/P79</f>
        <v>0.4179104477611939</v>
      </c>
    </row>
    <row r="80" spans="2:17" ht="15">
      <c r="B80" s="2"/>
      <c r="C80" s="47" t="s">
        <v>6</v>
      </c>
      <c r="D80" s="47"/>
      <c r="E80" s="2"/>
      <c r="F80" s="2"/>
      <c r="G80" s="2"/>
      <c r="H80" s="2"/>
      <c r="K80" s="23"/>
      <c r="L80" s="23"/>
      <c r="M80" s="23"/>
      <c r="N80" s="23"/>
      <c r="O80" s="23"/>
      <c r="P80" s="23"/>
      <c r="Q80" s="23"/>
    </row>
    <row r="81" spans="2:17" ht="15">
      <c r="B81" s="2"/>
      <c r="C81" s="2"/>
      <c r="D81" s="48" t="s">
        <v>7</v>
      </c>
      <c r="E81" s="48"/>
      <c r="F81" s="26">
        <v>212508959</v>
      </c>
      <c r="G81" s="27">
        <v>501005167</v>
      </c>
      <c r="H81" s="28">
        <f>(F81-G81)/G81</f>
        <v>-0.5758347957317574</v>
      </c>
      <c r="K81" s="23"/>
      <c r="L81" s="47" t="s">
        <v>4</v>
      </c>
      <c r="M81" s="47"/>
      <c r="N81" s="23"/>
      <c r="O81" s="23"/>
      <c r="P81" s="23"/>
      <c r="Q81" s="23"/>
    </row>
    <row r="82" spans="2:17" ht="15">
      <c r="B82" s="2"/>
      <c r="C82" s="2"/>
      <c r="D82" s="48" t="s">
        <v>8</v>
      </c>
      <c r="E82" s="48"/>
      <c r="F82" s="26">
        <v>36000000</v>
      </c>
      <c r="G82" s="27">
        <v>36000000</v>
      </c>
      <c r="H82" s="28">
        <f>(F82-G82)/G82</f>
        <v>0</v>
      </c>
      <c r="K82" s="23"/>
      <c r="L82" s="23"/>
      <c r="M82" s="48" t="s">
        <v>21</v>
      </c>
      <c r="N82" s="48"/>
      <c r="O82" s="26">
        <v>273085</v>
      </c>
      <c r="P82" s="27">
        <v>1537048</v>
      </c>
      <c r="Q82" s="28">
        <f>(O82-P82)/P82</f>
        <v>-0.8223315081897247</v>
      </c>
    </row>
    <row r="83" spans="2:17" ht="15">
      <c r="B83" s="2"/>
      <c r="C83" s="2"/>
      <c r="D83" s="48" t="s">
        <v>9</v>
      </c>
      <c r="E83" s="48"/>
      <c r="F83" s="26">
        <v>7480000</v>
      </c>
      <c r="G83" s="27">
        <v>7480000</v>
      </c>
      <c r="H83" s="28">
        <f>(F83-G83)/G83</f>
        <v>0</v>
      </c>
      <c r="K83" s="23"/>
      <c r="L83" s="23"/>
      <c r="M83" s="48" t="s">
        <v>22</v>
      </c>
      <c r="N83" s="48"/>
      <c r="O83" s="26">
        <v>544257</v>
      </c>
      <c r="P83" s="27">
        <v>389895</v>
      </c>
      <c r="Q83" s="28">
        <f>(O83-P83)/P83</f>
        <v>0.39590659023583274</v>
      </c>
    </row>
    <row r="84" spans="2:17" ht="15">
      <c r="B84" s="2"/>
      <c r="C84" s="2"/>
      <c r="D84" s="48" t="s">
        <v>10</v>
      </c>
      <c r="E84" s="48"/>
      <c r="F84" s="16">
        <f>SUM(F81:F83)</f>
        <v>255988959</v>
      </c>
      <c r="G84" s="17">
        <f>SUM(G81:G83)</f>
        <v>544485167</v>
      </c>
      <c r="H84" s="28">
        <f>(F84-G84)/G84</f>
        <v>-0.5298513632420037</v>
      </c>
      <c r="K84" s="23"/>
      <c r="L84" s="23"/>
      <c r="M84" s="48" t="s">
        <v>23</v>
      </c>
      <c r="N84" s="48"/>
      <c r="O84" s="16">
        <f>SUM(O81:O83)</f>
        <v>817342</v>
      </c>
      <c r="P84" s="17">
        <f>SUM(P81:P83)</f>
        <v>1926943</v>
      </c>
      <c r="Q84" s="28">
        <f>(O84-P84)/P84</f>
        <v>-0.5758348845814328</v>
      </c>
    </row>
    <row r="85" spans="2:8" ht="15">
      <c r="B85" s="49"/>
      <c r="C85" s="49"/>
      <c r="D85" s="49"/>
      <c r="E85" s="49"/>
      <c r="F85" s="49"/>
      <c r="G85" s="49"/>
      <c r="H85" s="49"/>
    </row>
    <row r="86" spans="2:8" ht="15">
      <c r="B86" s="2"/>
      <c r="C86" s="47" t="s">
        <v>11</v>
      </c>
      <c r="D86" s="47"/>
      <c r="E86" s="2"/>
      <c r="F86" s="2"/>
      <c r="G86" s="2"/>
      <c r="H86" s="2"/>
    </row>
    <row r="87" spans="2:8" ht="15">
      <c r="B87" s="2"/>
      <c r="C87" s="2"/>
      <c r="D87" s="48" t="s">
        <v>12</v>
      </c>
      <c r="E87" s="48"/>
      <c r="F87" s="26">
        <v>87294744</v>
      </c>
      <c r="G87" s="27">
        <v>264830872</v>
      </c>
      <c r="H87" s="28">
        <f>(F87-G87)/G87</f>
        <v>-0.6703754991223229</v>
      </c>
    </row>
    <row r="88" spans="2:8" ht="15">
      <c r="B88" s="2"/>
      <c r="C88" s="2"/>
      <c r="D88" s="48" t="s">
        <v>13</v>
      </c>
      <c r="E88" s="48"/>
      <c r="F88" s="29">
        <v>0.25</v>
      </c>
      <c r="G88" s="28">
        <v>0.33</v>
      </c>
      <c r="H88" s="28">
        <f>(F88-G88)/G88</f>
        <v>-0.24242424242424246</v>
      </c>
    </row>
    <row r="89" spans="2:8" ht="15">
      <c r="B89" s="49"/>
      <c r="C89" s="49"/>
      <c r="D89" s="49"/>
      <c r="E89" s="49"/>
      <c r="F89" s="49"/>
      <c r="G89" s="49"/>
      <c r="H89" s="49"/>
    </row>
    <row r="90" spans="2:8" ht="15">
      <c r="B90" s="2"/>
      <c r="C90" s="47" t="s">
        <v>14</v>
      </c>
      <c r="D90" s="47"/>
      <c r="E90" s="2"/>
      <c r="F90" s="2"/>
      <c r="G90" s="2"/>
      <c r="H90" s="2"/>
    </row>
    <row r="91" spans="2:8" ht="15">
      <c r="B91" s="2"/>
      <c r="C91" s="2"/>
      <c r="D91" s="48" t="s">
        <v>15</v>
      </c>
      <c r="E91" s="48"/>
      <c r="F91" s="26">
        <v>1200000</v>
      </c>
      <c r="G91" s="27">
        <v>1200000</v>
      </c>
      <c r="H91" s="28">
        <f>(F91-G91)/G91</f>
        <v>0</v>
      </c>
    </row>
    <row r="92" spans="2:8" ht="15">
      <c r="B92" s="2"/>
      <c r="C92" s="2"/>
      <c r="D92" s="48" t="s">
        <v>16</v>
      </c>
      <c r="E92" s="48"/>
      <c r="F92" s="26">
        <v>147970013</v>
      </c>
      <c r="G92" s="27">
        <v>211952926</v>
      </c>
      <c r="H92" s="28">
        <f>(F92-G92)/G92</f>
        <v>-0.3018732234911444</v>
      </c>
    </row>
    <row r="94" s="32" customFormat="1" ht="15"/>
    <row r="95" spans="2:17" ht="15">
      <c r="B95" s="30" t="s">
        <v>52</v>
      </c>
      <c r="D95" s="1"/>
      <c r="E95" s="1"/>
      <c r="F95" s="1"/>
      <c r="G95" s="1"/>
      <c r="H95" s="1"/>
      <c r="K95" s="30" t="s">
        <v>53</v>
      </c>
      <c r="L95" s="1"/>
      <c r="M95" s="1"/>
      <c r="N95" s="1"/>
      <c r="O95" s="1"/>
      <c r="P95" s="1"/>
      <c r="Q95" s="1"/>
    </row>
    <row r="96" spans="2:17" ht="15">
      <c r="B96" s="2"/>
      <c r="C96" s="2"/>
      <c r="D96" s="2"/>
      <c r="E96" s="2"/>
      <c r="F96" s="2">
        <v>2015</v>
      </c>
      <c r="G96" s="2">
        <v>2014</v>
      </c>
      <c r="H96" s="2"/>
      <c r="K96" s="23"/>
      <c r="L96" s="23"/>
      <c r="M96" s="23"/>
      <c r="N96" s="23"/>
      <c r="O96" s="2">
        <v>2015</v>
      </c>
      <c r="P96" s="2">
        <v>2014</v>
      </c>
      <c r="Q96" s="23"/>
    </row>
    <row r="97" spans="2:17" ht="14.25" customHeight="1">
      <c r="B97" s="2"/>
      <c r="C97" s="2"/>
      <c r="D97" s="2"/>
      <c r="E97" s="2"/>
      <c r="F97" s="24" t="s">
        <v>0</v>
      </c>
      <c r="G97" s="25" t="s">
        <v>1</v>
      </c>
      <c r="H97" s="25" t="s">
        <v>2</v>
      </c>
      <c r="K97" s="23"/>
      <c r="L97" s="23"/>
      <c r="M97" s="23"/>
      <c r="N97" s="23"/>
      <c r="O97" s="24" t="s">
        <v>0</v>
      </c>
      <c r="P97" s="25" t="s">
        <v>1</v>
      </c>
      <c r="Q97" s="25" t="s">
        <v>2</v>
      </c>
    </row>
    <row r="98" spans="2:17" ht="15">
      <c r="B98" s="2"/>
      <c r="C98" s="2"/>
      <c r="D98" s="2"/>
      <c r="E98" s="2"/>
      <c r="F98" s="2"/>
      <c r="G98" s="2"/>
      <c r="H98" s="2"/>
      <c r="K98" s="23"/>
      <c r="L98" s="23"/>
      <c r="M98" s="23"/>
      <c r="N98" s="23"/>
      <c r="O98" s="23"/>
      <c r="P98" s="23"/>
      <c r="Q98" s="23"/>
    </row>
    <row r="99" spans="2:17" ht="15">
      <c r="B99" s="2"/>
      <c r="C99" s="47" t="s">
        <v>3</v>
      </c>
      <c r="D99" s="47"/>
      <c r="E99" s="2"/>
      <c r="F99" s="2"/>
      <c r="G99" s="2"/>
      <c r="H99" s="2"/>
      <c r="K99" s="23"/>
      <c r="L99" s="47" t="s">
        <v>17</v>
      </c>
      <c r="M99" s="47"/>
      <c r="N99" s="23"/>
      <c r="O99" s="23"/>
      <c r="P99" s="23"/>
      <c r="Q99" s="23"/>
    </row>
    <row r="100" spans="2:17" ht="15">
      <c r="B100" s="2"/>
      <c r="C100" s="2"/>
      <c r="D100" s="48" t="s">
        <v>4</v>
      </c>
      <c r="E100" s="48"/>
      <c r="F100" s="26">
        <v>566026</v>
      </c>
      <c r="G100" s="27">
        <v>817342</v>
      </c>
      <c r="H100" s="28">
        <f>(F100-G100)/G100</f>
        <v>-0.30747961073822216</v>
      </c>
      <c r="K100" s="23"/>
      <c r="L100" s="23"/>
      <c r="M100" s="48" t="s">
        <v>18</v>
      </c>
      <c r="N100" s="48"/>
      <c r="O100" s="26">
        <v>5510000</v>
      </c>
      <c r="P100" s="27">
        <v>5236915</v>
      </c>
      <c r="Q100" s="28">
        <f>(O100-P100)/P100</f>
        <v>0.052146158568546555</v>
      </c>
    </row>
    <row r="101" spans="2:17" ht="15">
      <c r="B101" s="2"/>
      <c r="C101" s="2"/>
      <c r="D101" s="48" t="s">
        <v>5</v>
      </c>
      <c r="E101" s="48"/>
      <c r="F101" s="26">
        <v>237731058</v>
      </c>
      <c r="G101" s="27">
        <v>342283703</v>
      </c>
      <c r="H101" s="28">
        <f>(F101-G101)/G101</f>
        <v>-0.30545609996512163</v>
      </c>
      <c r="K101" s="23"/>
      <c r="L101" s="23"/>
      <c r="M101" s="48" t="s">
        <v>19</v>
      </c>
      <c r="N101" s="48"/>
      <c r="O101" s="26">
        <v>0</v>
      </c>
      <c r="P101" s="27">
        <v>273085</v>
      </c>
      <c r="Q101" s="28">
        <f>(O101-P101)/P101</f>
        <v>-1</v>
      </c>
    </row>
    <row r="102" spans="2:17" ht="15">
      <c r="B102" s="49"/>
      <c r="C102" s="49"/>
      <c r="D102" s="49"/>
      <c r="E102" s="49"/>
      <c r="F102" s="49"/>
      <c r="G102" s="49"/>
      <c r="H102" s="49"/>
      <c r="K102" s="23"/>
      <c r="L102" s="23"/>
      <c r="M102" s="48" t="s">
        <v>20</v>
      </c>
      <c r="N102" s="48"/>
      <c r="O102" s="29">
        <v>1</v>
      </c>
      <c r="P102" s="28">
        <v>0.95</v>
      </c>
      <c r="Q102" s="28">
        <f>(O102-P102)/P102</f>
        <v>0.052631578947368474</v>
      </c>
    </row>
    <row r="103" spans="2:17" ht="15">
      <c r="B103" s="2"/>
      <c r="C103" s="47" t="s">
        <v>6</v>
      </c>
      <c r="D103" s="47"/>
      <c r="E103" s="2"/>
      <c r="F103" s="2"/>
      <c r="G103" s="2"/>
      <c r="H103" s="2"/>
      <c r="K103" s="23"/>
      <c r="L103" s="23"/>
      <c r="M103" s="23"/>
      <c r="N103" s="23"/>
      <c r="O103" s="23"/>
      <c r="P103" s="23"/>
      <c r="Q103" s="23"/>
    </row>
    <row r="104" spans="2:17" ht="15">
      <c r="B104" s="2"/>
      <c r="C104" s="2"/>
      <c r="D104" s="48" t="s">
        <v>7</v>
      </c>
      <c r="E104" s="48"/>
      <c r="F104" s="26">
        <v>147166845</v>
      </c>
      <c r="G104" s="27">
        <v>212508959</v>
      </c>
      <c r="H104" s="28">
        <f>(F104-G104)/G104</f>
        <v>-0.3074793378475869</v>
      </c>
      <c r="K104" s="23"/>
      <c r="L104" s="47" t="s">
        <v>4</v>
      </c>
      <c r="M104" s="47"/>
      <c r="N104" s="23"/>
      <c r="O104" s="23"/>
      <c r="P104" s="23"/>
      <c r="Q104" s="23"/>
    </row>
    <row r="105" spans="2:17" ht="15">
      <c r="B105" s="2"/>
      <c r="C105" s="2"/>
      <c r="D105" s="48" t="s">
        <v>8</v>
      </c>
      <c r="E105" s="48"/>
      <c r="F105" s="26">
        <v>36000000</v>
      </c>
      <c r="G105" s="27">
        <v>36000000</v>
      </c>
      <c r="H105" s="28">
        <f>(F105-G105)/G105</f>
        <v>0</v>
      </c>
      <c r="K105" s="23"/>
      <c r="L105" s="23"/>
      <c r="M105" s="48" t="s">
        <v>21</v>
      </c>
      <c r="N105" s="48"/>
      <c r="O105" s="26">
        <v>0</v>
      </c>
      <c r="P105" s="27">
        <v>273085</v>
      </c>
      <c r="Q105" s="28">
        <f>(O105-P105)/P105</f>
        <v>-1</v>
      </c>
    </row>
    <row r="106" spans="2:17" ht="15">
      <c r="B106" s="2"/>
      <c r="C106" s="2"/>
      <c r="D106" s="48" t="s">
        <v>9</v>
      </c>
      <c r="E106" s="48"/>
      <c r="F106" s="26">
        <v>7480000</v>
      </c>
      <c r="G106" s="27">
        <v>7480000</v>
      </c>
      <c r="H106" s="28">
        <f>(F106-G106)/G106</f>
        <v>0</v>
      </c>
      <c r="K106" s="23"/>
      <c r="L106" s="23"/>
      <c r="M106" s="48" t="s">
        <v>22</v>
      </c>
      <c r="N106" s="48"/>
      <c r="O106" s="26">
        <v>566026</v>
      </c>
      <c r="P106" s="27">
        <v>544257</v>
      </c>
      <c r="Q106" s="28">
        <f>(O106-P106)/P106</f>
        <v>0.03999764816989033</v>
      </c>
    </row>
    <row r="107" spans="2:17" ht="15">
      <c r="B107" s="2"/>
      <c r="C107" s="2"/>
      <c r="D107" s="48" t="s">
        <v>10</v>
      </c>
      <c r="E107" s="48"/>
      <c r="F107" s="16">
        <f>SUM(F104:F106)</f>
        <v>190646845</v>
      </c>
      <c r="G107" s="17">
        <f>SUM(G104:G106)</f>
        <v>255988959</v>
      </c>
      <c r="H107" s="28">
        <f>(F107-G107)/G107</f>
        <v>-0.2552536416228795</v>
      </c>
      <c r="K107" s="23"/>
      <c r="L107" s="23"/>
      <c r="M107" s="48" t="s">
        <v>23</v>
      </c>
      <c r="N107" s="48"/>
      <c r="O107" s="16">
        <f>SUM(O104:O106)</f>
        <v>566026</v>
      </c>
      <c r="P107" s="17">
        <f>SUM(P104:P106)</f>
        <v>817342</v>
      </c>
      <c r="Q107" s="28">
        <f>(O107-P107)/P107</f>
        <v>-0.30747961073822216</v>
      </c>
    </row>
    <row r="108" spans="2:8" ht="15">
      <c r="B108" s="49"/>
      <c r="C108" s="49"/>
      <c r="D108" s="49"/>
      <c r="E108" s="49"/>
      <c r="F108" s="49"/>
      <c r="G108" s="49"/>
      <c r="H108" s="49"/>
    </row>
    <row r="109" spans="2:8" ht="15">
      <c r="B109" s="2"/>
      <c r="C109" s="47" t="s">
        <v>11</v>
      </c>
      <c r="D109" s="47"/>
      <c r="E109" s="2"/>
      <c r="F109" s="2"/>
      <c r="G109" s="2"/>
      <c r="H109" s="2"/>
    </row>
    <row r="110" spans="2:8" ht="15">
      <c r="B110" s="2"/>
      <c r="C110" s="2"/>
      <c r="D110" s="48" t="s">
        <v>12</v>
      </c>
      <c r="E110" s="48"/>
      <c r="F110" s="26">
        <v>47084213</v>
      </c>
      <c r="G110" s="27">
        <v>87297744</v>
      </c>
      <c r="H110" s="28">
        <f>(F110-G110)/G110</f>
        <v>-0.46064799795971817</v>
      </c>
    </row>
    <row r="111" spans="2:8" ht="15">
      <c r="B111" s="2"/>
      <c r="C111" s="2"/>
      <c r="D111" s="48" t="s">
        <v>13</v>
      </c>
      <c r="E111" s="48"/>
      <c r="F111" s="29">
        <v>0.2</v>
      </c>
      <c r="G111" s="28">
        <v>0.25</v>
      </c>
      <c r="H111" s="28">
        <f>(F111-G111)/G111</f>
        <v>-0.19999999999999996</v>
      </c>
    </row>
    <row r="112" spans="2:8" ht="15">
      <c r="B112" s="49"/>
      <c r="C112" s="49"/>
      <c r="D112" s="49"/>
      <c r="E112" s="49"/>
      <c r="F112" s="49"/>
      <c r="G112" s="49"/>
      <c r="H112" s="49"/>
    </row>
    <row r="113" spans="2:8" ht="15">
      <c r="B113" s="2"/>
      <c r="C113" s="47" t="s">
        <v>14</v>
      </c>
      <c r="D113" s="47"/>
      <c r="E113" s="2"/>
      <c r="F113" s="2"/>
      <c r="G113" s="2"/>
      <c r="H113" s="2"/>
    </row>
    <row r="114" spans="2:8" ht="15">
      <c r="B114" s="2"/>
      <c r="C114" s="2"/>
      <c r="D114" s="48" t="s">
        <v>15</v>
      </c>
      <c r="E114" s="48"/>
      <c r="F114" s="26">
        <v>1200000</v>
      </c>
      <c r="G114" s="27">
        <v>1200000</v>
      </c>
      <c r="H114" s="28">
        <f>(F114-G114)/G114</f>
        <v>0</v>
      </c>
    </row>
    <row r="115" spans="2:8" ht="15">
      <c r="B115" s="2"/>
      <c r="C115" s="2"/>
      <c r="D115" s="48" t="s">
        <v>16</v>
      </c>
      <c r="E115" s="48"/>
      <c r="F115" s="26">
        <v>48902076</v>
      </c>
      <c r="G115" s="27">
        <v>147970013</v>
      </c>
      <c r="H115" s="28">
        <f>(F115-G115)/G115</f>
        <v>-0.6695136061115302</v>
      </c>
    </row>
  </sheetData>
  <sheetProtection/>
  <mergeCells count="126">
    <mergeCell ref="C53:D53"/>
    <mergeCell ref="D54:E54"/>
    <mergeCell ref="M55:N55"/>
    <mergeCell ref="M56:N56"/>
    <mergeCell ref="L58:M58"/>
    <mergeCell ref="M59:N59"/>
    <mergeCell ref="D55:E55"/>
    <mergeCell ref="B56:H56"/>
    <mergeCell ref="C57:D57"/>
    <mergeCell ref="D58:E58"/>
    <mergeCell ref="B62:H62"/>
    <mergeCell ref="C63:D63"/>
    <mergeCell ref="M60:N60"/>
    <mergeCell ref="M61:N61"/>
    <mergeCell ref="D59:E59"/>
    <mergeCell ref="D60:E60"/>
    <mergeCell ref="D61:E61"/>
    <mergeCell ref="B39:H39"/>
    <mergeCell ref="C7:D7"/>
    <mergeCell ref="L7:M7"/>
    <mergeCell ref="D8:E8"/>
    <mergeCell ref="M8:N8"/>
    <mergeCell ref="D9:E9"/>
    <mergeCell ref="M9:N9"/>
    <mergeCell ref="B10:H10"/>
    <mergeCell ref="M14:N14"/>
    <mergeCell ref="M10:N10"/>
    <mergeCell ref="C40:D40"/>
    <mergeCell ref="D41:E41"/>
    <mergeCell ref="D42:E42"/>
    <mergeCell ref="B43:H43"/>
    <mergeCell ref="D15:E15"/>
    <mergeCell ref="M15:N15"/>
    <mergeCell ref="B16:H16"/>
    <mergeCell ref="D36:E36"/>
    <mergeCell ref="D37:E37"/>
    <mergeCell ref="D38:E38"/>
    <mergeCell ref="L53:M53"/>
    <mergeCell ref="M54:N54"/>
    <mergeCell ref="C11:D11"/>
    <mergeCell ref="D12:E12"/>
    <mergeCell ref="C44:D44"/>
    <mergeCell ref="D45:E45"/>
    <mergeCell ref="D46:E46"/>
    <mergeCell ref="M37:N37"/>
    <mergeCell ref="M38:N38"/>
    <mergeCell ref="D13:E13"/>
    <mergeCell ref="D64:E64"/>
    <mergeCell ref="D65:E65"/>
    <mergeCell ref="C17:D17"/>
    <mergeCell ref="D18:E18"/>
    <mergeCell ref="D32:E32"/>
    <mergeCell ref="B33:H33"/>
    <mergeCell ref="C34:D34"/>
    <mergeCell ref="D35:E35"/>
    <mergeCell ref="D19:E19"/>
    <mergeCell ref="B20:H20"/>
    <mergeCell ref="K11:Q11"/>
    <mergeCell ref="L12:M12"/>
    <mergeCell ref="C30:D30"/>
    <mergeCell ref="D31:E31"/>
    <mergeCell ref="C21:D21"/>
    <mergeCell ref="D22:E22"/>
    <mergeCell ref="D23:E23"/>
    <mergeCell ref="M13:N13"/>
    <mergeCell ref="D14:E14"/>
    <mergeCell ref="B89:H89"/>
    <mergeCell ref="B66:H66"/>
    <mergeCell ref="C67:D67"/>
    <mergeCell ref="D68:E68"/>
    <mergeCell ref="D69:E69"/>
    <mergeCell ref="C76:D76"/>
    <mergeCell ref="D77:E77"/>
    <mergeCell ref="D78:E78"/>
    <mergeCell ref="B79:H79"/>
    <mergeCell ref="C80:D80"/>
    <mergeCell ref="C103:D103"/>
    <mergeCell ref="D104:E104"/>
    <mergeCell ref="D81:E81"/>
    <mergeCell ref="D82:E82"/>
    <mergeCell ref="D83:E83"/>
    <mergeCell ref="D84:E84"/>
    <mergeCell ref="B85:H85"/>
    <mergeCell ref="C86:D86"/>
    <mergeCell ref="D87:E87"/>
    <mergeCell ref="D88:E88"/>
    <mergeCell ref="D111:E111"/>
    <mergeCell ref="B112:H112"/>
    <mergeCell ref="C113:D113"/>
    <mergeCell ref="C90:D90"/>
    <mergeCell ref="D91:E91"/>
    <mergeCell ref="D92:E92"/>
    <mergeCell ref="C99:D99"/>
    <mergeCell ref="D100:E100"/>
    <mergeCell ref="D101:E101"/>
    <mergeCell ref="B102:H102"/>
    <mergeCell ref="D105:E105"/>
    <mergeCell ref="D106:E106"/>
    <mergeCell ref="D107:E107"/>
    <mergeCell ref="B108:H108"/>
    <mergeCell ref="C109:D109"/>
    <mergeCell ref="D110:E110"/>
    <mergeCell ref="M106:N106"/>
    <mergeCell ref="M107:N107"/>
    <mergeCell ref="M83:N83"/>
    <mergeCell ref="M84:N84"/>
    <mergeCell ref="L99:M99"/>
    <mergeCell ref="M100:N100"/>
    <mergeCell ref="M101:N101"/>
    <mergeCell ref="M102:N102"/>
    <mergeCell ref="M78:N78"/>
    <mergeCell ref="M79:N79"/>
    <mergeCell ref="L81:M81"/>
    <mergeCell ref="M82:N82"/>
    <mergeCell ref="L104:M104"/>
    <mergeCell ref="M105:N105"/>
    <mergeCell ref="D114:E114"/>
    <mergeCell ref="D115:E115"/>
    <mergeCell ref="L30:M30"/>
    <mergeCell ref="M31:N31"/>
    <mergeCell ref="M32:N32"/>
    <mergeCell ref="M33:N33"/>
    <mergeCell ref="L35:M35"/>
    <mergeCell ref="M36:N36"/>
    <mergeCell ref="L76:M76"/>
    <mergeCell ref="M77:N7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15"/>
  <sheetViews>
    <sheetView zoomScale="90" zoomScaleNormal="90" zoomScalePageLayoutView="0" workbookViewId="0" topLeftCell="A1">
      <selection activeCell="J18" sqref="J18"/>
    </sheetView>
  </sheetViews>
  <sheetFormatPr defaultColWidth="9.140625" defaultRowHeight="15"/>
  <cols>
    <col min="1" max="1" width="5.7109375" style="0" customWidth="1"/>
    <col min="2" max="2" width="2.8515625" style="0" customWidth="1"/>
    <col min="4" max="4" width="10.28125" style="0" customWidth="1"/>
    <col min="5" max="5" width="8.00390625" style="0" customWidth="1"/>
    <col min="6" max="7" width="13.28125" style="0" bestFit="1" customWidth="1"/>
    <col min="8" max="8" width="10.28125" style="0" bestFit="1" customWidth="1"/>
    <col min="9" max="9" width="7.421875" style="0" customWidth="1"/>
    <col min="11" max="11" width="5.00390625" style="0" customWidth="1"/>
    <col min="14" max="15" width="11.8515625" style="0" customWidth="1"/>
    <col min="16" max="16" width="12.57421875" style="0" customWidth="1"/>
  </cols>
  <sheetData>
    <row r="3" spans="2:17" ht="15">
      <c r="B3" s="6" t="s">
        <v>56</v>
      </c>
      <c r="C3" s="4"/>
      <c r="D3" s="4"/>
      <c r="E3" s="4"/>
      <c r="F3" s="4"/>
      <c r="G3" s="4"/>
      <c r="H3" s="4"/>
      <c r="I3" s="4"/>
      <c r="K3" s="30" t="s">
        <v>57</v>
      </c>
      <c r="M3" s="1"/>
      <c r="N3" s="1"/>
      <c r="O3" s="1"/>
      <c r="P3" s="1"/>
      <c r="Q3" s="1"/>
    </row>
    <row r="4" spans="2:17" ht="15">
      <c r="B4" s="31"/>
      <c r="C4" s="31"/>
      <c r="D4" s="31"/>
      <c r="E4" s="31"/>
      <c r="F4" s="20">
        <v>2011</v>
      </c>
      <c r="G4" s="20">
        <v>2010</v>
      </c>
      <c r="H4" s="20"/>
      <c r="I4" s="31"/>
      <c r="K4" s="23"/>
      <c r="L4" s="23"/>
      <c r="M4" s="23"/>
      <c r="N4" s="23"/>
      <c r="O4" s="23">
        <v>2011</v>
      </c>
      <c r="P4" s="23">
        <v>2010</v>
      </c>
      <c r="Q4" s="23"/>
    </row>
    <row r="5" spans="2:17" ht="14.25" customHeight="1">
      <c r="B5" s="31"/>
      <c r="C5" s="31"/>
      <c r="D5" s="31"/>
      <c r="E5" s="31"/>
      <c r="F5" s="21" t="s">
        <v>0</v>
      </c>
      <c r="G5" s="22" t="s">
        <v>1</v>
      </c>
      <c r="H5" s="22" t="s">
        <v>2</v>
      </c>
      <c r="I5" s="31"/>
      <c r="K5" s="23"/>
      <c r="L5" s="23"/>
      <c r="M5" s="23"/>
      <c r="N5" s="23"/>
      <c r="O5" s="24" t="s">
        <v>0</v>
      </c>
      <c r="P5" s="25" t="s">
        <v>1</v>
      </c>
      <c r="Q5" s="25" t="s">
        <v>2</v>
      </c>
    </row>
    <row r="6" spans="2:17" ht="15">
      <c r="B6" s="31"/>
      <c r="C6" s="31"/>
      <c r="D6" s="31"/>
      <c r="E6" s="31"/>
      <c r="F6" s="31"/>
      <c r="G6" s="31"/>
      <c r="H6" s="31"/>
      <c r="I6" s="31"/>
      <c r="K6" s="23"/>
      <c r="L6" s="23"/>
      <c r="M6" s="23"/>
      <c r="N6" s="23"/>
      <c r="O6" s="23"/>
      <c r="P6" s="23"/>
      <c r="Q6" s="23"/>
    </row>
    <row r="7" spans="2:17" ht="15">
      <c r="B7" s="31"/>
      <c r="C7" s="52" t="s">
        <v>3</v>
      </c>
      <c r="D7" s="52"/>
      <c r="E7" s="31"/>
      <c r="F7" s="31"/>
      <c r="G7" s="31"/>
      <c r="H7" s="31"/>
      <c r="I7" s="31"/>
      <c r="K7" s="23"/>
      <c r="L7" s="47" t="s">
        <v>17</v>
      </c>
      <c r="M7" s="47"/>
      <c r="N7" s="23"/>
      <c r="O7" s="23"/>
      <c r="P7" s="23"/>
      <c r="Q7" s="23"/>
    </row>
    <row r="8" spans="2:17" ht="15" customHeight="1">
      <c r="B8" s="31"/>
      <c r="C8" s="31"/>
      <c r="D8" s="53" t="s">
        <v>4</v>
      </c>
      <c r="E8" s="53"/>
      <c r="F8" s="16">
        <v>155597</v>
      </c>
      <c r="G8" s="17">
        <v>0</v>
      </c>
      <c r="H8" s="18" t="e">
        <f>(F8-G8)/G8</f>
        <v>#DIV/0!</v>
      </c>
      <c r="I8" s="12" t="e">
        <f>F8/G8-1</f>
        <v>#DIV/0!</v>
      </c>
      <c r="K8" s="23"/>
      <c r="L8" s="23"/>
      <c r="M8" s="48" t="s">
        <v>18</v>
      </c>
      <c r="N8" s="48"/>
      <c r="O8" s="26">
        <v>320000</v>
      </c>
      <c r="P8" s="27">
        <v>0</v>
      </c>
      <c r="Q8" s="18" t="e">
        <f>(O8-P8)/P8</f>
        <v>#DIV/0!</v>
      </c>
    </row>
    <row r="9" spans="2:17" ht="15" customHeight="1">
      <c r="B9" s="31"/>
      <c r="C9" s="31"/>
      <c r="D9" s="53" t="s">
        <v>5</v>
      </c>
      <c r="E9" s="53"/>
      <c r="F9" s="16">
        <v>30341372</v>
      </c>
      <c r="G9" s="17">
        <v>0</v>
      </c>
      <c r="H9" s="18" t="e">
        <f>(F9-G9)/G9</f>
        <v>#DIV/0!</v>
      </c>
      <c r="I9" s="12" t="e">
        <f>F9/G9-1</f>
        <v>#DIV/0!</v>
      </c>
      <c r="K9" s="23"/>
      <c r="L9" s="23"/>
      <c r="M9" s="48" t="s">
        <v>19</v>
      </c>
      <c r="N9" s="48"/>
      <c r="O9" s="26">
        <v>15000000</v>
      </c>
      <c r="P9" s="27">
        <v>0</v>
      </c>
      <c r="Q9" s="18" t="e">
        <f>(O9-P9)/P9</f>
        <v>#DIV/0!</v>
      </c>
    </row>
    <row r="10" spans="2:17" ht="15">
      <c r="B10" s="54"/>
      <c r="C10" s="54"/>
      <c r="D10" s="54"/>
      <c r="E10" s="54"/>
      <c r="F10" s="54"/>
      <c r="G10" s="54"/>
      <c r="H10" s="54"/>
      <c r="I10" s="5"/>
      <c r="K10" s="23"/>
      <c r="L10" s="23"/>
      <c r="M10" s="48" t="s">
        <v>20</v>
      </c>
      <c r="N10" s="48"/>
      <c r="O10" s="29">
        <v>0.02</v>
      </c>
      <c r="P10" s="28">
        <v>0</v>
      </c>
      <c r="Q10" s="18" t="e">
        <f>(O10-P10)/P10</f>
        <v>#DIV/0!</v>
      </c>
    </row>
    <row r="11" spans="2:17" ht="15">
      <c r="B11" s="31"/>
      <c r="C11" s="52" t="s">
        <v>6</v>
      </c>
      <c r="D11" s="52"/>
      <c r="E11" s="31"/>
      <c r="F11" s="31"/>
      <c r="G11" s="31"/>
      <c r="H11" s="31"/>
      <c r="I11" s="3"/>
      <c r="K11" s="50"/>
      <c r="L11" s="50"/>
      <c r="M11" s="50"/>
      <c r="N11" s="50"/>
      <c r="O11" s="50"/>
      <c r="P11" s="50"/>
      <c r="Q11" s="50"/>
    </row>
    <row r="12" spans="2:17" ht="15" customHeight="1">
      <c r="B12" s="31"/>
      <c r="C12" s="31"/>
      <c r="D12" s="53" t="s">
        <v>7</v>
      </c>
      <c r="E12" s="53"/>
      <c r="F12" s="16">
        <v>9335807</v>
      </c>
      <c r="G12" s="17">
        <v>0</v>
      </c>
      <c r="H12" s="18" t="e">
        <f>(F12-G12)/G12</f>
        <v>#DIV/0!</v>
      </c>
      <c r="I12" s="12" t="e">
        <f>F12/G12-1</f>
        <v>#DIV/0!</v>
      </c>
      <c r="K12" s="23"/>
      <c r="L12" s="47" t="s">
        <v>4</v>
      </c>
      <c r="M12" s="47"/>
      <c r="N12" s="23"/>
      <c r="O12" s="23"/>
      <c r="P12" s="23"/>
      <c r="Q12" s="23"/>
    </row>
    <row r="13" spans="2:17" ht="15" customHeight="1">
      <c r="B13" s="31"/>
      <c r="C13" s="31"/>
      <c r="D13" s="53" t="s">
        <v>8</v>
      </c>
      <c r="E13" s="53"/>
      <c r="F13" s="16">
        <v>36000000</v>
      </c>
      <c r="G13" s="17">
        <v>0</v>
      </c>
      <c r="H13" s="18" t="e">
        <f>(F13-G13)/G13</f>
        <v>#DIV/0!</v>
      </c>
      <c r="I13" s="12" t="e">
        <f>F13/G13-1</f>
        <v>#DIV/0!</v>
      </c>
      <c r="K13" s="23"/>
      <c r="L13" s="23"/>
      <c r="M13" s="48" t="s">
        <v>21</v>
      </c>
      <c r="N13" s="48"/>
      <c r="O13" s="26">
        <v>132963</v>
      </c>
      <c r="P13" s="27">
        <v>0</v>
      </c>
      <c r="Q13" s="18" t="e">
        <f>(O13-P13)/P13</f>
        <v>#DIV/0!</v>
      </c>
    </row>
    <row r="14" spans="2:17" ht="15" customHeight="1">
      <c r="B14" s="31"/>
      <c r="C14" s="31"/>
      <c r="D14" s="53" t="s">
        <v>9</v>
      </c>
      <c r="E14" s="53"/>
      <c r="F14" s="16">
        <v>7260000</v>
      </c>
      <c r="G14" s="17">
        <v>0</v>
      </c>
      <c r="H14" s="18" t="e">
        <f>(F14-G14)/G14</f>
        <v>#DIV/0!</v>
      </c>
      <c r="I14" s="12" t="e">
        <f>F14/G14-1</f>
        <v>#DIV/0!</v>
      </c>
      <c r="K14" s="23"/>
      <c r="L14" s="23"/>
      <c r="M14" s="48" t="s">
        <v>22</v>
      </c>
      <c r="N14" s="48"/>
      <c r="O14" s="26">
        <v>22533</v>
      </c>
      <c r="P14" s="27">
        <v>0</v>
      </c>
      <c r="Q14" s="18" t="e">
        <f>(O14-P14)/P14</f>
        <v>#DIV/0!</v>
      </c>
    </row>
    <row r="15" spans="2:17" ht="15" customHeight="1">
      <c r="B15" s="31"/>
      <c r="C15" s="31"/>
      <c r="D15" s="53" t="s">
        <v>10</v>
      </c>
      <c r="E15" s="53"/>
      <c r="F15" s="16">
        <f>SUM(F12:F14)</f>
        <v>52595807</v>
      </c>
      <c r="G15" s="17">
        <v>0</v>
      </c>
      <c r="H15" s="18" t="e">
        <f>(F15-G15)/G15</f>
        <v>#DIV/0!</v>
      </c>
      <c r="I15" s="12" t="e">
        <f>F15/G15-1</f>
        <v>#DIV/0!</v>
      </c>
      <c r="K15" s="23"/>
      <c r="L15" s="23"/>
      <c r="M15" s="48" t="s">
        <v>23</v>
      </c>
      <c r="N15" s="48"/>
      <c r="O15" s="26">
        <v>155597</v>
      </c>
      <c r="P15" s="27">
        <v>0</v>
      </c>
      <c r="Q15" s="18" t="e">
        <f>(O15-P15)/P15</f>
        <v>#DIV/0!</v>
      </c>
    </row>
    <row r="16" spans="2:9" ht="15">
      <c r="B16" s="54"/>
      <c r="C16" s="54"/>
      <c r="D16" s="54"/>
      <c r="E16" s="54"/>
      <c r="F16" s="54"/>
      <c r="G16" s="54"/>
      <c r="H16" s="54"/>
      <c r="I16" s="5"/>
    </row>
    <row r="17" spans="2:9" ht="15">
      <c r="B17" s="31"/>
      <c r="C17" s="52" t="s">
        <v>11</v>
      </c>
      <c r="D17" s="52"/>
      <c r="E17" s="31"/>
      <c r="F17" s="31"/>
      <c r="G17" s="31"/>
      <c r="H17" s="31"/>
      <c r="I17" s="3"/>
    </row>
    <row r="18" spans="2:9" ht="15" customHeight="1">
      <c r="B18" s="31"/>
      <c r="C18" s="31"/>
      <c r="D18" s="53" t="s">
        <v>12</v>
      </c>
      <c r="E18" s="53"/>
      <c r="F18" s="16">
        <v>-22254435</v>
      </c>
      <c r="G18" s="17">
        <v>0</v>
      </c>
      <c r="H18" s="18" t="e">
        <f>(F18-G18)/G18</f>
        <v>#DIV/0!</v>
      </c>
      <c r="I18" s="12" t="e">
        <f>F18/G18-1</f>
        <v>#DIV/0!</v>
      </c>
    </row>
    <row r="19" spans="2:9" ht="15" customHeight="1">
      <c r="B19" s="31"/>
      <c r="C19" s="31"/>
      <c r="D19" s="53" t="s">
        <v>13</v>
      </c>
      <c r="E19" s="53"/>
      <c r="F19" s="19">
        <v>-0.73</v>
      </c>
      <c r="G19" s="18">
        <v>0</v>
      </c>
      <c r="H19" s="18" t="e">
        <f>(F19-G19)/G19</f>
        <v>#DIV/0!</v>
      </c>
      <c r="I19" s="12" t="e">
        <f>F19/G19-1</f>
        <v>#DIV/0!</v>
      </c>
    </row>
    <row r="20" spans="2:9" ht="15">
      <c r="B20" s="54"/>
      <c r="C20" s="54"/>
      <c r="D20" s="54"/>
      <c r="E20" s="54"/>
      <c r="F20" s="54"/>
      <c r="G20" s="54"/>
      <c r="H20" s="54"/>
      <c r="I20" s="5"/>
    </row>
    <row r="21" spans="2:9" ht="15">
      <c r="B21" s="31"/>
      <c r="C21" s="52" t="s">
        <v>14</v>
      </c>
      <c r="D21" s="52"/>
      <c r="E21" s="31"/>
      <c r="F21" s="31"/>
      <c r="G21" s="31"/>
      <c r="H21" s="31"/>
      <c r="I21" s="3"/>
    </row>
    <row r="22" spans="2:9" ht="15" customHeight="1">
      <c r="B22" s="31"/>
      <c r="C22" s="31"/>
      <c r="D22" s="53" t="s">
        <v>15</v>
      </c>
      <c r="E22" s="53"/>
      <c r="F22" s="16">
        <v>2400000</v>
      </c>
      <c r="G22" s="17">
        <v>2400000</v>
      </c>
      <c r="H22" s="18">
        <v>0</v>
      </c>
      <c r="I22" s="12">
        <f>F22/G22-1</f>
        <v>0</v>
      </c>
    </row>
    <row r="23" spans="2:9" ht="15">
      <c r="B23" s="31"/>
      <c r="C23" s="31"/>
      <c r="D23" s="53" t="s">
        <v>16</v>
      </c>
      <c r="E23" s="53"/>
      <c r="F23" s="16">
        <v>-10891725</v>
      </c>
      <c r="G23" s="17">
        <v>-21333544</v>
      </c>
      <c r="H23" s="18">
        <v>-0.49</v>
      </c>
      <c r="I23" s="12">
        <f>F23/G23-1</f>
        <v>-0.48945543225260646</v>
      </c>
    </row>
    <row r="25" s="32" customFormat="1" ht="15"/>
    <row r="26" spans="2:17" ht="15">
      <c r="B26" s="30" t="s">
        <v>58</v>
      </c>
      <c r="D26" s="1"/>
      <c r="E26" s="1"/>
      <c r="F26" s="1"/>
      <c r="G26" s="1"/>
      <c r="H26" s="1"/>
      <c r="K26" s="30" t="s">
        <v>59</v>
      </c>
      <c r="M26" s="1"/>
      <c r="N26" s="1"/>
      <c r="O26" s="1"/>
      <c r="P26" s="1"/>
      <c r="Q26" s="1"/>
    </row>
    <row r="27" spans="2:17" ht="15">
      <c r="B27" s="2"/>
      <c r="C27" s="2"/>
      <c r="D27" s="2"/>
      <c r="E27" s="2"/>
      <c r="F27" s="2">
        <v>2012</v>
      </c>
      <c r="G27" s="2">
        <v>2011</v>
      </c>
      <c r="H27" s="2"/>
      <c r="L27" s="23"/>
      <c r="M27" s="23"/>
      <c r="N27" s="23"/>
      <c r="O27" s="23">
        <v>2012</v>
      </c>
      <c r="P27" s="23">
        <v>2011</v>
      </c>
      <c r="Q27" s="23"/>
    </row>
    <row r="28" spans="2:17" ht="15.75" customHeight="1">
      <c r="B28" s="2"/>
      <c r="C28" s="2"/>
      <c r="D28" s="2"/>
      <c r="E28" s="2"/>
      <c r="F28" s="24" t="s">
        <v>0</v>
      </c>
      <c r="G28" s="25" t="s">
        <v>1</v>
      </c>
      <c r="H28" s="25" t="s">
        <v>2</v>
      </c>
      <c r="L28" s="23"/>
      <c r="M28" s="23"/>
      <c r="N28" s="23"/>
      <c r="O28" s="24" t="s">
        <v>0</v>
      </c>
      <c r="P28" s="25" t="s">
        <v>1</v>
      </c>
      <c r="Q28" s="25" t="s">
        <v>2</v>
      </c>
    </row>
    <row r="29" spans="2:17" ht="15">
      <c r="B29" s="2"/>
      <c r="C29" s="2"/>
      <c r="D29" s="2"/>
      <c r="E29" s="2"/>
      <c r="F29" s="2"/>
      <c r="G29" s="2"/>
      <c r="H29" s="2"/>
      <c r="L29" s="23"/>
      <c r="M29" s="23"/>
      <c r="N29" s="23"/>
      <c r="O29" s="23"/>
      <c r="P29" s="23"/>
      <c r="Q29" s="23"/>
    </row>
    <row r="30" spans="2:17" ht="15">
      <c r="B30" s="2"/>
      <c r="C30" s="47" t="s">
        <v>3</v>
      </c>
      <c r="D30" s="47"/>
      <c r="E30" s="2"/>
      <c r="F30" s="2"/>
      <c r="G30" s="2"/>
      <c r="H30" s="2"/>
      <c r="L30" s="47" t="s">
        <v>17</v>
      </c>
      <c r="M30" s="47"/>
      <c r="N30" s="23"/>
      <c r="O30" s="23"/>
      <c r="P30" s="23"/>
      <c r="Q30" s="23"/>
    </row>
    <row r="31" spans="2:17" ht="15">
      <c r="B31" s="2"/>
      <c r="C31" s="2"/>
      <c r="D31" s="48" t="s">
        <v>4</v>
      </c>
      <c r="E31" s="48"/>
      <c r="F31" s="26">
        <v>222622</v>
      </c>
      <c r="G31" s="17">
        <v>155597</v>
      </c>
      <c r="H31" s="28">
        <f>(F31-G31)/G31</f>
        <v>0.43076023316644924</v>
      </c>
      <c r="L31" s="23"/>
      <c r="M31" s="48" t="s">
        <v>18</v>
      </c>
      <c r="N31" s="48"/>
      <c r="O31" s="26">
        <v>452963</v>
      </c>
      <c r="P31" s="27">
        <v>320000</v>
      </c>
      <c r="Q31" s="28">
        <f>(O31-P31)/P31</f>
        <v>0.415509375</v>
      </c>
    </row>
    <row r="32" spans="2:17" ht="15">
      <c r="B32" s="2"/>
      <c r="C32" s="2"/>
      <c r="D32" s="48" t="s">
        <v>5</v>
      </c>
      <c r="E32" s="48"/>
      <c r="F32" s="26">
        <v>43411367</v>
      </c>
      <c r="G32" s="17">
        <v>30341372</v>
      </c>
      <c r="H32" s="28">
        <f>(F32-G32)/G32</f>
        <v>0.4307647986386377</v>
      </c>
      <c r="L32" s="23"/>
      <c r="M32" s="48" t="s">
        <v>19</v>
      </c>
      <c r="N32" s="48"/>
      <c r="O32" s="26">
        <v>14867037</v>
      </c>
      <c r="P32" s="27">
        <v>15000000</v>
      </c>
      <c r="Q32" s="28">
        <f>(O32-P32)/P32</f>
        <v>-0.0088642</v>
      </c>
    </row>
    <row r="33" spans="2:17" ht="15">
      <c r="B33" s="49"/>
      <c r="C33" s="49"/>
      <c r="D33" s="49"/>
      <c r="E33" s="49"/>
      <c r="F33" s="49"/>
      <c r="G33" s="49"/>
      <c r="H33" s="49"/>
      <c r="L33" s="23"/>
      <c r="M33" s="48" t="s">
        <v>20</v>
      </c>
      <c r="N33" s="48"/>
      <c r="O33" s="29">
        <v>0.03</v>
      </c>
      <c r="P33" s="28">
        <v>0.02</v>
      </c>
      <c r="Q33" s="28">
        <f>(O33-P33)/P33</f>
        <v>0.4999999999999999</v>
      </c>
    </row>
    <row r="34" spans="2:17" ht="15">
      <c r="B34" s="2"/>
      <c r="C34" s="47" t="s">
        <v>6</v>
      </c>
      <c r="D34" s="47"/>
      <c r="E34" s="2"/>
      <c r="F34" s="2"/>
      <c r="G34" s="2"/>
      <c r="H34" s="2"/>
      <c r="L34" s="23"/>
      <c r="M34" s="23"/>
      <c r="N34" s="23"/>
      <c r="O34" s="23"/>
      <c r="P34" s="23"/>
      <c r="Q34" s="23"/>
    </row>
    <row r="35" spans="2:17" ht="15">
      <c r="B35" s="2"/>
      <c r="C35" s="2"/>
      <c r="D35" s="48" t="s">
        <v>7</v>
      </c>
      <c r="E35" s="48"/>
      <c r="F35" s="26">
        <v>13357344</v>
      </c>
      <c r="G35" s="17">
        <v>9335807</v>
      </c>
      <c r="H35" s="28">
        <f>(F35-G35)/G35</f>
        <v>0.43076479623025626</v>
      </c>
      <c r="L35" s="47" t="s">
        <v>4</v>
      </c>
      <c r="M35" s="47"/>
      <c r="N35" s="23"/>
      <c r="O35" s="23"/>
      <c r="P35" s="23"/>
      <c r="Q35" s="23"/>
    </row>
    <row r="36" spans="2:17" ht="15">
      <c r="B36" s="2"/>
      <c r="C36" s="2"/>
      <c r="D36" s="48" t="s">
        <v>8</v>
      </c>
      <c r="E36" s="48"/>
      <c r="F36" s="26">
        <v>36000000</v>
      </c>
      <c r="G36" s="17">
        <v>36000000</v>
      </c>
      <c r="H36" s="28">
        <f>(F36-G36)/G36</f>
        <v>0</v>
      </c>
      <c r="L36" s="23"/>
      <c r="M36" s="48" t="s">
        <v>21</v>
      </c>
      <c r="N36" s="48"/>
      <c r="O36" s="26">
        <v>189992</v>
      </c>
      <c r="P36" s="27">
        <v>132963</v>
      </c>
      <c r="Q36" s="28">
        <f>(O36-P36)/P36</f>
        <v>0.42890879417582334</v>
      </c>
    </row>
    <row r="37" spans="2:17" ht="15">
      <c r="B37" s="2"/>
      <c r="C37" s="2"/>
      <c r="D37" s="48" t="s">
        <v>9</v>
      </c>
      <c r="E37" s="48"/>
      <c r="F37" s="26">
        <v>7260000</v>
      </c>
      <c r="G37" s="17">
        <v>7260000</v>
      </c>
      <c r="H37" s="28">
        <f>(F37-G37)/G37</f>
        <v>0</v>
      </c>
      <c r="L37" s="23"/>
      <c r="M37" s="48" t="s">
        <v>22</v>
      </c>
      <c r="N37" s="48"/>
      <c r="O37" s="26">
        <v>32630</v>
      </c>
      <c r="P37" s="27">
        <v>22533</v>
      </c>
      <c r="Q37" s="28">
        <f>(O37-P37)/P37</f>
        <v>0.4480983446500688</v>
      </c>
    </row>
    <row r="38" spans="2:17" ht="15">
      <c r="B38" s="2"/>
      <c r="C38" s="2"/>
      <c r="D38" s="48" t="s">
        <v>10</v>
      </c>
      <c r="E38" s="48"/>
      <c r="F38" s="26">
        <v>56617344</v>
      </c>
      <c r="G38" s="17">
        <f>SUM(G35:G37)</f>
        <v>52595807</v>
      </c>
      <c r="H38" s="28">
        <f>(F38-G38)/G38</f>
        <v>0.07646117113480168</v>
      </c>
      <c r="L38" s="23"/>
      <c r="M38" s="48" t="s">
        <v>23</v>
      </c>
      <c r="N38" s="48"/>
      <c r="O38" s="16">
        <f>SUM(O35:O37)</f>
        <v>222622</v>
      </c>
      <c r="P38" s="17">
        <f>SUM(P35:P37)</f>
        <v>155496</v>
      </c>
      <c r="Q38" s="28">
        <f>(O38-P38)/P38</f>
        <v>0.43168956114626744</v>
      </c>
    </row>
    <row r="39" spans="2:8" ht="15">
      <c r="B39" s="49"/>
      <c r="C39" s="49"/>
      <c r="D39" s="49"/>
      <c r="E39" s="49"/>
      <c r="F39" s="49"/>
      <c r="G39" s="49"/>
      <c r="H39" s="49"/>
    </row>
    <row r="40" spans="2:8" ht="15">
      <c r="B40" s="2"/>
      <c r="C40" s="47" t="s">
        <v>11</v>
      </c>
      <c r="D40" s="47"/>
      <c r="E40" s="2"/>
      <c r="F40" s="2"/>
      <c r="G40" s="2"/>
      <c r="H40" s="2"/>
    </row>
    <row r="41" spans="2:8" ht="15">
      <c r="B41" s="2"/>
      <c r="C41" s="2"/>
      <c r="D41" s="48" t="s">
        <v>12</v>
      </c>
      <c r="E41" s="48"/>
      <c r="F41" s="26">
        <v>-13205976</v>
      </c>
      <c r="G41" s="17">
        <v>-22254435</v>
      </c>
      <c r="H41" s="28">
        <f>(F41-G41)/G41</f>
        <v>-0.4065912704591242</v>
      </c>
    </row>
    <row r="42" spans="2:8" ht="15">
      <c r="B42" s="2"/>
      <c r="C42" s="2"/>
      <c r="D42" s="48" t="s">
        <v>13</v>
      </c>
      <c r="E42" s="48"/>
      <c r="F42" s="29">
        <v>-0.3</v>
      </c>
      <c r="G42" s="18">
        <v>-0.73</v>
      </c>
      <c r="H42" s="28">
        <f>(F42-G42)/G42</f>
        <v>-0.589041095890411</v>
      </c>
    </row>
    <row r="43" spans="2:8" ht="15">
      <c r="B43" s="49"/>
      <c r="C43" s="49"/>
      <c r="D43" s="49"/>
      <c r="E43" s="49"/>
      <c r="F43" s="49"/>
      <c r="G43" s="49"/>
      <c r="H43" s="49"/>
    </row>
    <row r="44" spans="2:8" ht="15">
      <c r="B44" s="2"/>
      <c r="C44" s="47" t="s">
        <v>14</v>
      </c>
      <c r="D44" s="47"/>
      <c r="E44" s="2"/>
      <c r="F44" s="2"/>
      <c r="G44" s="2"/>
      <c r="H44" s="2"/>
    </row>
    <row r="45" spans="2:8" ht="15">
      <c r="B45" s="2"/>
      <c r="C45" s="2"/>
      <c r="D45" s="48" t="s">
        <v>15</v>
      </c>
      <c r="E45" s="48"/>
      <c r="F45" s="26">
        <v>2400000</v>
      </c>
      <c r="G45" s="27">
        <v>2400000</v>
      </c>
      <c r="H45" s="28">
        <f>(F45-G45)/G45</f>
        <v>0</v>
      </c>
    </row>
    <row r="46" spans="2:8" ht="15">
      <c r="B46" s="2"/>
      <c r="C46" s="2"/>
      <c r="D46" s="48" t="s">
        <v>16</v>
      </c>
      <c r="E46" s="48"/>
      <c r="F46" s="26">
        <v>4054579</v>
      </c>
      <c r="G46" s="27">
        <v>-10891725</v>
      </c>
      <c r="H46" s="28">
        <f>(F46-G46)/G46</f>
        <v>-1.3722623367740188</v>
      </c>
    </row>
    <row r="48" s="32" customFormat="1" ht="15"/>
    <row r="49" spans="2:17" ht="15">
      <c r="B49" s="30" t="s">
        <v>60</v>
      </c>
      <c r="D49" s="1"/>
      <c r="E49" s="1"/>
      <c r="F49" s="1"/>
      <c r="G49" s="1"/>
      <c r="H49" s="1"/>
      <c r="K49" s="30" t="s">
        <v>61</v>
      </c>
      <c r="M49" s="1"/>
      <c r="N49" s="1"/>
      <c r="O49" s="1"/>
      <c r="P49" s="1"/>
      <c r="Q49" s="1"/>
    </row>
    <row r="50" spans="2:17" ht="15">
      <c r="B50" s="2"/>
      <c r="C50" s="2"/>
      <c r="D50" s="2"/>
      <c r="E50" s="2"/>
      <c r="F50" s="2">
        <v>2013</v>
      </c>
      <c r="G50" s="2">
        <v>2012</v>
      </c>
      <c r="H50" s="2"/>
      <c r="L50" s="23"/>
      <c r="M50" s="23"/>
      <c r="N50" s="23"/>
      <c r="O50" s="2">
        <v>2013</v>
      </c>
      <c r="P50" s="2">
        <v>2012</v>
      </c>
      <c r="Q50" s="23"/>
    </row>
    <row r="51" spans="2:17" ht="16.5" customHeight="1">
      <c r="B51" s="2"/>
      <c r="C51" s="2"/>
      <c r="D51" s="2"/>
      <c r="E51" s="2"/>
      <c r="F51" s="24" t="s">
        <v>0</v>
      </c>
      <c r="G51" s="25" t="s">
        <v>1</v>
      </c>
      <c r="H51" s="25" t="s">
        <v>2</v>
      </c>
      <c r="L51" s="23"/>
      <c r="M51" s="23"/>
      <c r="N51" s="23"/>
      <c r="O51" s="24" t="s">
        <v>0</v>
      </c>
      <c r="P51" s="25" t="s">
        <v>1</v>
      </c>
      <c r="Q51" s="25" t="s">
        <v>2</v>
      </c>
    </row>
    <row r="52" spans="2:17" ht="15">
      <c r="B52" s="2"/>
      <c r="C52" s="2"/>
      <c r="D52" s="2"/>
      <c r="E52" s="2"/>
      <c r="F52" s="2"/>
      <c r="G52" s="2"/>
      <c r="H52" s="2"/>
      <c r="L52" s="23"/>
      <c r="M52" s="23"/>
      <c r="N52" s="23"/>
      <c r="O52" s="23"/>
      <c r="P52" s="23"/>
      <c r="Q52" s="23"/>
    </row>
    <row r="53" spans="2:17" ht="15">
      <c r="B53" s="2"/>
      <c r="C53" s="47" t="s">
        <v>3</v>
      </c>
      <c r="D53" s="47"/>
      <c r="E53" s="2"/>
      <c r="F53" s="2"/>
      <c r="G53" s="2"/>
      <c r="H53" s="2"/>
      <c r="L53" s="47" t="s">
        <v>17</v>
      </c>
      <c r="M53" s="47"/>
      <c r="N53" s="23"/>
      <c r="O53" s="23"/>
      <c r="P53" s="23"/>
      <c r="Q53" s="23"/>
    </row>
    <row r="54" spans="2:17" ht="15">
      <c r="B54" s="2"/>
      <c r="C54" s="2"/>
      <c r="D54" s="48" t="s">
        <v>4</v>
      </c>
      <c r="E54" s="48"/>
      <c r="F54" s="26">
        <v>317093</v>
      </c>
      <c r="G54" s="27">
        <v>222622</v>
      </c>
      <c r="H54" s="28">
        <f>(F54-G54)/G54</f>
        <v>0.4243560834059527</v>
      </c>
      <c r="L54" s="23"/>
      <c r="M54" s="48" t="s">
        <v>18</v>
      </c>
      <c r="N54" s="48"/>
      <c r="O54" s="26">
        <v>642956</v>
      </c>
      <c r="P54" s="27">
        <v>452963</v>
      </c>
      <c r="Q54" s="28">
        <f>(O54-P54)/P54</f>
        <v>0.41944485531930864</v>
      </c>
    </row>
    <row r="55" spans="2:17" ht="15">
      <c r="B55" s="2"/>
      <c r="C55" s="2"/>
      <c r="D55" s="48" t="s">
        <v>5</v>
      </c>
      <c r="E55" s="48"/>
      <c r="F55" s="26">
        <v>61833138</v>
      </c>
      <c r="G55" s="27">
        <v>43411367</v>
      </c>
      <c r="H55" s="28">
        <f>(F55-G55)/G55</f>
        <v>0.42435362609060434</v>
      </c>
      <c r="L55" s="23"/>
      <c r="M55" s="48" t="s">
        <v>19</v>
      </c>
      <c r="N55" s="48"/>
      <c r="O55" s="26">
        <v>14677044</v>
      </c>
      <c r="P55" s="27">
        <v>14867037</v>
      </c>
      <c r="Q55" s="28">
        <f>(O55-P55)/P55</f>
        <v>-0.012779479865423084</v>
      </c>
    </row>
    <row r="56" spans="2:17" ht="15">
      <c r="B56" s="49"/>
      <c r="C56" s="49"/>
      <c r="D56" s="49"/>
      <c r="E56" s="49"/>
      <c r="F56" s="49"/>
      <c r="G56" s="49"/>
      <c r="H56" s="49"/>
      <c r="L56" s="23"/>
      <c r="M56" s="48" t="s">
        <v>20</v>
      </c>
      <c r="N56" s="48"/>
      <c r="O56" s="29">
        <v>0.04</v>
      </c>
      <c r="P56" s="28">
        <v>0.03</v>
      </c>
      <c r="Q56" s="28">
        <f>(O56-P56)/P56</f>
        <v>0.3333333333333334</v>
      </c>
    </row>
    <row r="57" spans="2:17" ht="15">
      <c r="B57" s="2"/>
      <c r="C57" s="47" t="s">
        <v>6</v>
      </c>
      <c r="D57" s="47"/>
      <c r="E57" s="2"/>
      <c r="F57" s="2"/>
      <c r="G57" s="2"/>
      <c r="H57" s="2"/>
      <c r="L57" s="23"/>
      <c r="M57" s="23"/>
      <c r="N57" s="23"/>
      <c r="O57" s="23"/>
      <c r="P57" s="23"/>
      <c r="Q57" s="23"/>
    </row>
    <row r="58" spans="2:17" ht="15">
      <c r="B58" s="2"/>
      <c r="C58" s="2"/>
      <c r="D58" s="48" t="s">
        <v>7</v>
      </c>
      <c r="E58" s="48"/>
      <c r="F58" s="26">
        <v>19025581</v>
      </c>
      <c r="G58" s="27">
        <v>13357344</v>
      </c>
      <c r="H58" s="28">
        <f>(F58-G58)/G58</f>
        <v>0.42435359903885084</v>
      </c>
      <c r="L58" s="47" t="s">
        <v>4</v>
      </c>
      <c r="M58" s="47"/>
      <c r="N58" s="23"/>
      <c r="O58" s="23"/>
      <c r="P58" s="23"/>
      <c r="Q58" s="23"/>
    </row>
    <row r="59" spans="2:17" ht="15">
      <c r="B59" s="2"/>
      <c r="C59" s="2"/>
      <c r="D59" s="48" t="s">
        <v>8</v>
      </c>
      <c r="E59" s="48"/>
      <c r="F59" s="26">
        <v>36000000</v>
      </c>
      <c r="G59" s="27">
        <v>36000000</v>
      </c>
      <c r="H59" s="28">
        <f>(F59-G59)/G59</f>
        <v>0</v>
      </c>
      <c r="L59" s="23"/>
      <c r="M59" s="48" t="s">
        <v>21</v>
      </c>
      <c r="N59" s="48"/>
      <c r="O59" s="26">
        <v>270104</v>
      </c>
      <c r="P59" s="27">
        <v>189992</v>
      </c>
      <c r="Q59" s="28">
        <f>(O59-P59)/P59</f>
        <v>0.4216598593624995</v>
      </c>
    </row>
    <row r="60" spans="2:17" ht="15">
      <c r="B60" s="2"/>
      <c r="C60" s="2"/>
      <c r="D60" s="48" t="s">
        <v>9</v>
      </c>
      <c r="E60" s="48"/>
      <c r="F60" s="26">
        <v>7260000</v>
      </c>
      <c r="G60" s="27">
        <v>7260000</v>
      </c>
      <c r="H60" s="28">
        <f>(F60-G60)/G60</f>
        <v>0</v>
      </c>
      <c r="L60" s="23"/>
      <c r="M60" s="48" t="s">
        <v>22</v>
      </c>
      <c r="N60" s="48"/>
      <c r="O60" s="26">
        <v>46989</v>
      </c>
      <c r="P60" s="27">
        <v>32630</v>
      </c>
      <c r="Q60" s="28">
        <f>(O60-P60)/P60</f>
        <v>0.4400551639595464</v>
      </c>
    </row>
    <row r="61" spans="2:17" ht="15">
      <c r="B61" s="2"/>
      <c r="C61" s="2"/>
      <c r="D61" s="48" t="s">
        <v>10</v>
      </c>
      <c r="E61" s="48"/>
      <c r="F61" s="16">
        <f>SUM(F58:F60)</f>
        <v>62285581</v>
      </c>
      <c r="G61" s="16">
        <f>SUM(G58:G60)</f>
        <v>56617344</v>
      </c>
      <c r="H61" s="28">
        <f>(F61-G61)/G61</f>
        <v>0.10011485173165312</v>
      </c>
      <c r="L61" s="23"/>
      <c r="M61" s="48" t="s">
        <v>23</v>
      </c>
      <c r="N61" s="48"/>
      <c r="O61" s="16">
        <f>SUM(O58:O60)</f>
        <v>317093</v>
      </c>
      <c r="P61" s="17">
        <f>SUM(P58:P60)</f>
        <v>222622</v>
      </c>
      <c r="Q61" s="28">
        <f>(O61-P61)/P61</f>
        <v>0.4243560834059527</v>
      </c>
    </row>
    <row r="62" spans="2:8" ht="15">
      <c r="B62" s="49"/>
      <c r="C62" s="49"/>
      <c r="D62" s="49"/>
      <c r="E62" s="49"/>
      <c r="F62" s="49"/>
      <c r="G62" s="49"/>
      <c r="H62" s="49"/>
    </row>
    <row r="63" spans="2:8" ht="15">
      <c r="B63" s="2"/>
      <c r="C63" s="47" t="s">
        <v>11</v>
      </c>
      <c r="D63" s="47"/>
      <c r="E63" s="2"/>
      <c r="F63" s="2"/>
      <c r="G63" s="2"/>
      <c r="H63" s="2"/>
    </row>
    <row r="64" spans="2:8" ht="15">
      <c r="B64" s="2"/>
      <c r="C64" s="2"/>
      <c r="D64" s="48" t="s">
        <v>12</v>
      </c>
      <c r="E64" s="48"/>
      <c r="F64" s="26">
        <v>-452443</v>
      </c>
      <c r="G64" s="27">
        <v>-13205976</v>
      </c>
      <c r="H64" s="28">
        <f>(F64-G64)/G64</f>
        <v>-0.965739525802561</v>
      </c>
    </row>
    <row r="65" spans="2:8" ht="15">
      <c r="B65" s="2"/>
      <c r="C65" s="2"/>
      <c r="D65" s="48" t="s">
        <v>13</v>
      </c>
      <c r="E65" s="48"/>
      <c r="F65" s="29">
        <v>-0.01</v>
      </c>
      <c r="G65" s="28">
        <v>-0.3</v>
      </c>
      <c r="H65" s="28">
        <f>(F65-G65)/G65</f>
        <v>-0.9666666666666667</v>
      </c>
    </row>
    <row r="66" spans="2:8" ht="15">
      <c r="B66" s="49"/>
      <c r="C66" s="49"/>
      <c r="D66" s="49"/>
      <c r="E66" s="49"/>
      <c r="F66" s="49"/>
      <c r="G66" s="49"/>
      <c r="H66" s="49"/>
    </row>
    <row r="67" spans="2:8" ht="15">
      <c r="B67" s="2"/>
      <c r="C67" s="47" t="s">
        <v>14</v>
      </c>
      <c r="D67" s="47"/>
      <c r="E67" s="2"/>
      <c r="F67" s="2"/>
      <c r="G67" s="2"/>
      <c r="H67" s="2"/>
    </row>
    <row r="68" spans="2:8" ht="15">
      <c r="B68" s="2"/>
      <c r="C68" s="2"/>
      <c r="D68" s="48" t="s">
        <v>15</v>
      </c>
      <c r="E68" s="48"/>
      <c r="F68" s="26">
        <v>2400000</v>
      </c>
      <c r="G68" s="27">
        <v>2400000</v>
      </c>
      <c r="H68" s="28">
        <f>(F68-G68)/G68</f>
        <v>0</v>
      </c>
    </row>
    <row r="69" spans="2:8" ht="15">
      <c r="B69" s="2"/>
      <c r="C69" s="2"/>
      <c r="D69" s="48" t="s">
        <v>16</v>
      </c>
      <c r="E69" s="48"/>
      <c r="F69" s="26">
        <v>25069671</v>
      </c>
      <c r="G69" s="27">
        <v>4054579</v>
      </c>
      <c r="H69" s="28">
        <f>(F69-G69)/G69</f>
        <v>5.1830515572640214</v>
      </c>
    </row>
    <row r="71" s="32" customFormat="1" ht="15"/>
    <row r="72" spans="2:17" ht="15">
      <c r="B72" s="30" t="s">
        <v>63</v>
      </c>
      <c r="D72" s="1"/>
      <c r="E72" s="1"/>
      <c r="F72" s="1"/>
      <c r="G72" s="1"/>
      <c r="H72" s="1"/>
      <c r="K72" s="30" t="s">
        <v>62</v>
      </c>
      <c r="L72" s="1"/>
      <c r="M72" s="1"/>
      <c r="N72" s="1"/>
      <c r="O72" s="1"/>
      <c r="P72" s="1"/>
      <c r="Q72" s="1"/>
    </row>
    <row r="73" spans="2:17" ht="15">
      <c r="B73" s="2"/>
      <c r="C73" s="2"/>
      <c r="D73" s="2"/>
      <c r="E73" s="2"/>
      <c r="F73" s="2">
        <v>2014</v>
      </c>
      <c r="G73" s="2">
        <v>2013</v>
      </c>
      <c r="H73" s="2"/>
      <c r="K73" s="23"/>
      <c r="L73" s="23"/>
      <c r="M73" s="23"/>
      <c r="N73" s="23"/>
      <c r="O73" s="2">
        <v>2014</v>
      </c>
      <c r="P73" s="2">
        <v>2013</v>
      </c>
      <c r="Q73" s="23"/>
    </row>
    <row r="74" spans="2:17" ht="14.25" customHeight="1">
      <c r="B74" s="2"/>
      <c r="C74" s="2"/>
      <c r="D74" s="2"/>
      <c r="E74" s="2"/>
      <c r="F74" s="24" t="s">
        <v>0</v>
      </c>
      <c r="G74" s="25" t="s">
        <v>1</v>
      </c>
      <c r="H74" s="25" t="s">
        <v>2</v>
      </c>
      <c r="K74" s="23"/>
      <c r="L74" s="23"/>
      <c r="M74" s="23"/>
      <c r="N74" s="23"/>
      <c r="O74" s="24" t="s">
        <v>0</v>
      </c>
      <c r="P74" s="25" t="s">
        <v>1</v>
      </c>
      <c r="Q74" s="25" t="s">
        <v>2</v>
      </c>
    </row>
    <row r="75" spans="2:17" ht="15">
      <c r="B75" s="2"/>
      <c r="C75" s="2"/>
      <c r="D75" s="2"/>
      <c r="E75" s="2"/>
      <c r="F75" s="2"/>
      <c r="G75" s="2"/>
      <c r="H75" s="2"/>
      <c r="K75" s="23"/>
      <c r="L75" s="23"/>
      <c r="M75" s="23"/>
      <c r="N75" s="23"/>
      <c r="O75" s="23"/>
      <c r="P75" s="23"/>
      <c r="Q75" s="23"/>
    </row>
    <row r="76" spans="2:17" ht="15">
      <c r="B76" s="2"/>
      <c r="C76" s="47" t="s">
        <v>3</v>
      </c>
      <c r="D76" s="47"/>
      <c r="E76" s="2"/>
      <c r="F76" s="2"/>
      <c r="G76" s="2"/>
      <c r="H76" s="2"/>
      <c r="K76" s="23"/>
      <c r="L76" s="47" t="s">
        <v>17</v>
      </c>
      <c r="M76" s="47"/>
      <c r="N76" s="23"/>
      <c r="O76" s="23"/>
      <c r="P76" s="23"/>
      <c r="Q76" s="23"/>
    </row>
    <row r="77" spans="2:17" ht="15">
      <c r="B77" s="2"/>
      <c r="C77" s="2"/>
      <c r="D77" s="48" t="s">
        <v>4</v>
      </c>
      <c r="E77" s="48"/>
      <c r="F77" s="26">
        <v>448436</v>
      </c>
      <c r="G77" s="27">
        <v>317093</v>
      </c>
      <c r="H77" s="28">
        <f>(F77-G77)/G77</f>
        <v>0.41420971134651347</v>
      </c>
      <c r="K77" s="23"/>
      <c r="L77" s="23"/>
      <c r="M77" s="48" t="s">
        <v>18</v>
      </c>
      <c r="N77" s="48"/>
      <c r="O77" s="26">
        <v>913059</v>
      </c>
      <c r="P77" s="26">
        <v>642956</v>
      </c>
      <c r="Q77" s="28">
        <f>(O77-P77)/P77</f>
        <v>0.42009562085119356</v>
      </c>
    </row>
    <row r="78" spans="2:17" ht="15">
      <c r="B78" s="2"/>
      <c r="C78" s="2"/>
      <c r="D78" s="48" t="s">
        <v>5</v>
      </c>
      <c r="E78" s="48"/>
      <c r="F78" s="26">
        <v>87444976</v>
      </c>
      <c r="G78" s="27">
        <v>61833138</v>
      </c>
      <c r="H78" s="28">
        <f>(F78-G78)/G78</f>
        <v>0.41420893113980406</v>
      </c>
      <c r="K78" s="23"/>
      <c r="L78" s="23"/>
      <c r="M78" s="48" t="s">
        <v>19</v>
      </c>
      <c r="N78" s="48"/>
      <c r="O78" s="26">
        <v>14406941</v>
      </c>
      <c r="P78" s="26">
        <v>14677044</v>
      </c>
      <c r="Q78" s="28">
        <f>(O78-P78)/P78</f>
        <v>-0.018403092611836553</v>
      </c>
    </row>
    <row r="79" spans="2:17" ht="15">
      <c r="B79" s="49"/>
      <c r="C79" s="49"/>
      <c r="D79" s="49"/>
      <c r="E79" s="49"/>
      <c r="F79" s="49"/>
      <c r="G79" s="49"/>
      <c r="H79" s="49"/>
      <c r="K79" s="23"/>
      <c r="L79" s="23"/>
      <c r="M79" s="48" t="s">
        <v>20</v>
      </c>
      <c r="N79" s="48"/>
      <c r="O79" s="29">
        <v>0.06</v>
      </c>
      <c r="P79" s="29">
        <v>0.04</v>
      </c>
      <c r="Q79" s="28">
        <f>(O79-P79)/P79</f>
        <v>0.4999999999999999</v>
      </c>
    </row>
    <row r="80" spans="2:17" ht="15">
      <c r="B80" s="2"/>
      <c r="C80" s="47" t="s">
        <v>6</v>
      </c>
      <c r="D80" s="47"/>
      <c r="E80" s="2"/>
      <c r="F80" s="2"/>
      <c r="G80" s="2"/>
      <c r="H80" s="2"/>
      <c r="K80" s="23"/>
      <c r="L80" s="23"/>
      <c r="M80" s="23"/>
      <c r="N80" s="23"/>
      <c r="O80" s="23"/>
      <c r="P80" s="23"/>
      <c r="Q80" s="23"/>
    </row>
    <row r="81" spans="2:17" ht="15">
      <c r="B81" s="2"/>
      <c r="C81" s="2"/>
      <c r="D81" s="48" t="s">
        <v>7</v>
      </c>
      <c r="E81" s="48"/>
      <c r="F81" s="26">
        <v>26906147</v>
      </c>
      <c r="G81" s="27">
        <v>19025581</v>
      </c>
      <c r="H81" s="28">
        <f>(F81-G81)/G81</f>
        <v>0.41420895372393624</v>
      </c>
      <c r="K81" s="23"/>
      <c r="L81" s="47" t="s">
        <v>4</v>
      </c>
      <c r="M81" s="47"/>
      <c r="N81" s="23"/>
      <c r="O81" s="23"/>
      <c r="P81" s="23"/>
      <c r="Q81" s="23"/>
    </row>
    <row r="82" spans="2:17" ht="15">
      <c r="B82" s="2"/>
      <c r="C82" s="2"/>
      <c r="D82" s="48" t="s">
        <v>8</v>
      </c>
      <c r="E82" s="48"/>
      <c r="F82" s="26">
        <v>36000000</v>
      </c>
      <c r="G82" s="27">
        <v>36000000</v>
      </c>
      <c r="H82" s="28">
        <f>(F82-G82)/G82</f>
        <v>0</v>
      </c>
      <c r="K82" s="23"/>
      <c r="L82" s="23"/>
      <c r="M82" s="48" t="s">
        <v>21</v>
      </c>
      <c r="N82" s="48"/>
      <c r="O82" s="26">
        <v>380925</v>
      </c>
      <c r="P82" s="26">
        <v>270104</v>
      </c>
      <c r="Q82" s="28">
        <f>(O82-P82)/P82</f>
        <v>0.4102901104759648</v>
      </c>
    </row>
    <row r="83" spans="2:17" ht="15">
      <c r="B83" s="2"/>
      <c r="C83" s="2"/>
      <c r="D83" s="48" t="s">
        <v>9</v>
      </c>
      <c r="E83" s="48"/>
      <c r="F83" s="26">
        <v>7260000</v>
      </c>
      <c r="G83" s="27">
        <v>7260000</v>
      </c>
      <c r="H83" s="28">
        <f>(F83-G83)/G83</f>
        <v>0</v>
      </c>
      <c r="K83" s="23"/>
      <c r="L83" s="23"/>
      <c r="M83" s="48" t="s">
        <v>22</v>
      </c>
      <c r="N83" s="48"/>
      <c r="O83" s="26">
        <v>67511</v>
      </c>
      <c r="P83" s="26">
        <v>46989</v>
      </c>
      <c r="Q83" s="28">
        <f>(O83-P83)/P83</f>
        <v>0.43674051373725764</v>
      </c>
    </row>
    <row r="84" spans="2:17" ht="15">
      <c r="B84" s="2"/>
      <c r="C84" s="2"/>
      <c r="D84" s="48" t="s">
        <v>10</v>
      </c>
      <c r="E84" s="48"/>
      <c r="F84" s="16">
        <f>SUM(F81:F83)</f>
        <v>70166147</v>
      </c>
      <c r="G84" s="17">
        <f>SUM(G81:G83)</f>
        <v>62285581</v>
      </c>
      <c r="H84" s="28">
        <f>(F84-G84)/G84</f>
        <v>0.12652311937172103</v>
      </c>
      <c r="K84" s="23"/>
      <c r="L84" s="23"/>
      <c r="M84" s="48" t="s">
        <v>23</v>
      </c>
      <c r="N84" s="48"/>
      <c r="O84" s="26">
        <v>448436</v>
      </c>
      <c r="P84" s="16">
        <f>SUM(P81:P83)</f>
        <v>317093</v>
      </c>
      <c r="Q84" s="28">
        <f>(O84-P84)/P84</f>
        <v>0.41420971134651347</v>
      </c>
    </row>
    <row r="85" spans="2:8" ht="15">
      <c r="B85" s="49"/>
      <c r="C85" s="49"/>
      <c r="D85" s="49"/>
      <c r="E85" s="49"/>
      <c r="F85" s="49"/>
      <c r="G85" s="49"/>
      <c r="H85" s="49"/>
    </row>
    <row r="86" spans="2:8" ht="15">
      <c r="B86" s="2"/>
      <c r="C86" s="47" t="s">
        <v>11</v>
      </c>
      <c r="D86" s="47"/>
      <c r="E86" s="2"/>
      <c r="F86" s="2"/>
      <c r="G86" s="2"/>
      <c r="H86" s="2"/>
    </row>
    <row r="87" spans="2:8" ht="15">
      <c r="B87" s="2"/>
      <c r="C87" s="2"/>
      <c r="D87" s="48" t="s">
        <v>12</v>
      </c>
      <c r="E87" s="48"/>
      <c r="F87" s="26">
        <f>F78-F84</f>
        <v>17278829</v>
      </c>
      <c r="G87" s="27">
        <v>-452443</v>
      </c>
      <c r="H87" s="28">
        <f>(F87-G87)/G87</f>
        <v>-39.19006814118021</v>
      </c>
    </row>
    <row r="88" spans="2:8" ht="15">
      <c r="B88" s="2"/>
      <c r="C88" s="2"/>
      <c r="D88" s="48" t="s">
        <v>13</v>
      </c>
      <c r="E88" s="48"/>
      <c r="F88" s="29">
        <v>0.2</v>
      </c>
      <c r="G88" s="28">
        <v>-0.01</v>
      </c>
      <c r="H88" s="28">
        <f>(F88-G88)/G88</f>
        <v>-21</v>
      </c>
    </row>
    <row r="89" spans="2:8" ht="15">
      <c r="B89" s="49"/>
      <c r="C89" s="49"/>
      <c r="D89" s="49"/>
      <c r="E89" s="49"/>
      <c r="F89" s="49"/>
      <c r="G89" s="49"/>
      <c r="H89" s="49"/>
    </row>
    <row r="90" spans="2:8" ht="15">
      <c r="B90" s="2"/>
      <c r="C90" s="47" t="s">
        <v>14</v>
      </c>
      <c r="D90" s="47"/>
      <c r="E90" s="2"/>
      <c r="F90" s="2"/>
      <c r="G90" s="2"/>
      <c r="H90" s="2"/>
    </row>
    <row r="91" spans="2:8" ht="15">
      <c r="B91" s="2"/>
      <c r="C91" s="2"/>
      <c r="D91" s="48" t="s">
        <v>15</v>
      </c>
      <c r="E91" s="48"/>
      <c r="F91" s="26">
        <v>2400000</v>
      </c>
      <c r="G91" s="27">
        <v>2400000</v>
      </c>
      <c r="H91" s="28">
        <v>0</v>
      </c>
    </row>
    <row r="92" spans="2:8" ht="15">
      <c r="B92" s="2"/>
      <c r="C92" s="2"/>
      <c r="D92" s="48" t="s">
        <v>16</v>
      </c>
      <c r="E92" s="48"/>
      <c r="F92" s="26">
        <v>53841310</v>
      </c>
      <c r="G92" s="27">
        <v>25069671</v>
      </c>
      <c r="H92" s="28">
        <v>1.15</v>
      </c>
    </row>
    <row r="94" s="32" customFormat="1" ht="15"/>
    <row r="95" spans="2:17" ht="15">
      <c r="B95" s="30" t="s">
        <v>64</v>
      </c>
      <c r="D95" s="1"/>
      <c r="E95" s="1"/>
      <c r="F95" s="1"/>
      <c r="G95" s="1"/>
      <c r="H95" s="1"/>
      <c r="K95" s="30" t="s">
        <v>65</v>
      </c>
      <c r="L95" s="1"/>
      <c r="M95" s="1"/>
      <c r="N95" s="1"/>
      <c r="O95" s="1"/>
      <c r="P95" s="1"/>
      <c r="Q95" s="1"/>
    </row>
    <row r="96" spans="2:17" ht="15">
      <c r="B96" s="2"/>
      <c r="C96" s="2"/>
      <c r="D96" s="2"/>
      <c r="E96" s="2"/>
      <c r="F96" s="2">
        <v>2015</v>
      </c>
      <c r="G96" s="2">
        <v>2014</v>
      </c>
      <c r="H96" s="2"/>
      <c r="K96" s="23"/>
      <c r="L96" s="23"/>
      <c r="M96" s="23"/>
      <c r="N96" s="23"/>
      <c r="O96" s="2">
        <v>2015</v>
      </c>
      <c r="P96" s="2">
        <v>2014</v>
      </c>
      <c r="Q96" s="23"/>
    </row>
    <row r="97" spans="2:17" ht="15" customHeight="1">
      <c r="B97" s="2"/>
      <c r="C97" s="2"/>
      <c r="D97" s="2"/>
      <c r="E97" s="2"/>
      <c r="F97" s="24" t="s">
        <v>0</v>
      </c>
      <c r="G97" s="25" t="s">
        <v>1</v>
      </c>
      <c r="H97" s="25" t="s">
        <v>2</v>
      </c>
      <c r="K97" s="23"/>
      <c r="L97" s="23"/>
      <c r="M97" s="23"/>
      <c r="N97" s="23"/>
      <c r="O97" s="24" t="s">
        <v>0</v>
      </c>
      <c r="P97" s="25" t="s">
        <v>1</v>
      </c>
      <c r="Q97" s="25" t="s">
        <v>2</v>
      </c>
    </row>
    <row r="98" spans="2:17" ht="15">
      <c r="B98" s="2"/>
      <c r="C98" s="2"/>
      <c r="D98" s="2"/>
      <c r="E98" s="2"/>
      <c r="F98" s="2"/>
      <c r="G98" s="2"/>
      <c r="H98" s="2"/>
      <c r="K98" s="23"/>
      <c r="L98" s="23"/>
      <c r="M98" s="23"/>
      <c r="N98" s="23"/>
      <c r="O98" s="23"/>
      <c r="P98" s="23"/>
      <c r="Q98" s="23"/>
    </row>
    <row r="99" spans="2:17" ht="15">
      <c r="B99" s="2"/>
      <c r="C99" s="47" t="s">
        <v>3</v>
      </c>
      <c r="D99" s="47"/>
      <c r="E99" s="2"/>
      <c r="F99" s="2"/>
      <c r="G99" s="2"/>
      <c r="H99" s="2"/>
      <c r="K99" s="23"/>
      <c r="L99" s="47" t="s">
        <v>17</v>
      </c>
      <c r="M99" s="47"/>
      <c r="N99" s="23"/>
      <c r="O99" s="23"/>
      <c r="P99" s="23"/>
      <c r="Q99" s="23"/>
    </row>
    <row r="100" spans="2:17" ht="15">
      <c r="B100" s="2"/>
      <c r="C100" s="2"/>
      <c r="D100" s="48" t="s">
        <v>4</v>
      </c>
      <c r="E100" s="48"/>
      <c r="F100" s="26">
        <v>627242</v>
      </c>
      <c r="G100" s="27">
        <v>448436</v>
      </c>
      <c r="H100" s="28">
        <v>0.39</v>
      </c>
      <c r="K100" s="23"/>
      <c r="L100" s="23"/>
      <c r="M100" s="48" t="s">
        <v>18</v>
      </c>
      <c r="N100" s="48"/>
      <c r="O100" s="26">
        <v>1293984</v>
      </c>
      <c r="P100" s="27">
        <v>913059</v>
      </c>
      <c r="Q100" s="28">
        <v>0.44</v>
      </c>
    </row>
    <row r="101" spans="2:17" ht="15">
      <c r="B101" s="2"/>
      <c r="C101" s="2"/>
      <c r="D101" s="48" t="s">
        <v>5</v>
      </c>
      <c r="E101" s="48"/>
      <c r="F101" s="26">
        <v>122312118</v>
      </c>
      <c r="G101" s="27">
        <v>87444976</v>
      </c>
      <c r="H101" s="28">
        <v>0.39</v>
      </c>
      <c r="K101" s="23"/>
      <c r="L101" s="23"/>
      <c r="M101" s="48" t="s">
        <v>19</v>
      </c>
      <c r="N101" s="48"/>
      <c r="O101" s="26">
        <v>14026016</v>
      </c>
      <c r="P101" s="27">
        <v>14406941</v>
      </c>
      <c r="Q101" s="28">
        <v>-0.04</v>
      </c>
    </row>
    <row r="102" spans="2:17" ht="15">
      <c r="B102" s="49"/>
      <c r="C102" s="49"/>
      <c r="D102" s="49"/>
      <c r="E102" s="49"/>
      <c r="F102" s="49"/>
      <c r="G102" s="49"/>
      <c r="H102" s="49"/>
      <c r="K102" s="23"/>
      <c r="L102" s="23"/>
      <c r="M102" s="48" t="s">
        <v>20</v>
      </c>
      <c r="N102" s="48"/>
      <c r="O102" s="29">
        <v>0.08</v>
      </c>
      <c r="P102" s="28">
        <v>0.06</v>
      </c>
      <c r="Q102" s="28">
        <v>0.44</v>
      </c>
    </row>
    <row r="103" spans="2:17" ht="15">
      <c r="B103" s="2"/>
      <c r="C103" s="47" t="s">
        <v>6</v>
      </c>
      <c r="D103" s="47"/>
      <c r="E103" s="2"/>
      <c r="F103" s="2"/>
      <c r="G103" s="2"/>
      <c r="H103" s="2"/>
      <c r="K103" s="23"/>
      <c r="L103" s="23"/>
      <c r="M103" s="23"/>
      <c r="N103" s="23"/>
      <c r="O103" s="23"/>
      <c r="P103" s="23"/>
      <c r="Q103" s="23"/>
    </row>
    <row r="104" spans="2:17" ht="15">
      <c r="B104" s="2"/>
      <c r="C104" s="2"/>
      <c r="D104" s="48" t="s">
        <v>7</v>
      </c>
      <c r="E104" s="48"/>
      <c r="F104" s="26">
        <v>37634498</v>
      </c>
      <c r="G104" s="27">
        <v>26906147</v>
      </c>
      <c r="H104" s="28">
        <v>0.39</v>
      </c>
      <c r="K104" s="23"/>
      <c r="L104" s="47" t="s">
        <v>4</v>
      </c>
      <c r="M104" s="47"/>
      <c r="N104" s="23"/>
      <c r="O104" s="23"/>
      <c r="P104" s="23"/>
      <c r="Q104" s="23"/>
    </row>
    <row r="105" spans="2:17" ht="15">
      <c r="B105" s="2"/>
      <c r="C105" s="2"/>
      <c r="D105" s="48" t="s">
        <v>8</v>
      </c>
      <c r="E105" s="48"/>
      <c r="F105" s="26">
        <v>36000000</v>
      </c>
      <c r="G105" s="27">
        <v>36000000</v>
      </c>
      <c r="H105" s="28">
        <v>0</v>
      </c>
      <c r="K105" s="23"/>
      <c r="L105" s="23"/>
      <c r="M105" s="48" t="s">
        <v>21</v>
      </c>
      <c r="N105" s="48"/>
      <c r="O105" s="26">
        <v>530642</v>
      </c>
      <c r="P105" s="27">
        <v>380925</v>
      </c>
      <c r="Q105" s="28">
        <v>0.38</v>
      </c>
    </row>
    <row r="106" spans="2:17" ht="15">
      <c r="B106" s="2"/>
      <c r="C106" s="2"/>
      <c r="D106" s="48" t="s">
        <v>9</v>
      </c>
      <c r="E106" s="48"/>
      <c r="F106" s="26">
        <v>7260000</v>
      </c>
      <c r="G106" s="27">
        <v>7260000</v>
      </c>
      <c r="H106" s="28">
        <v>0</v>
      </c>
      <c r="K106" s="23"/>
      <c r="L106" s="23"/>
      <c r="M106" s="48" t="s">
        <v>22</v>
      </c>
      <c r="N106" s="48"/>
      <c r="O106" s="26">
        <v>96600</v>
      </c>
      <c r="P106" s="27">
        <v>67511</v>
      </c>
      <c r="Q106" s="28">
        <v>0.44</v>
      </c>
    </row>
    <row r="107" spans="2:17" ht="15">
      <c r="B107" s="2"/>
      <c r="C107" s="2"/>
      <c r="D107" s="48" t="s">
        <v>10</v>
      </c>
      <c r="E107" s="48"/>
      <c r="F107" s="16">
        <f>SUM(F104:F106)</f>
        <v>80894498</v>
      </c>
      <c r="G107" s="17">
        <f>SUM(G104:G106)</f>
        <v>70166147</v>
      </c>
      <c r="H107" s="28">
        <v>0.21</v>
      </c>
      <c r="K107" s="23"/>
      <c r="L107" s="23"/>
      <c r="M107" s="48" t="s">
        <v>23</v>
      </c>
      <c r="N107" s="48"/>
      <c r="O107" s="26">
        <f>O105+O106</f>
        <v>627242</v>
      </c>
      <c r="P107" s="27">
        <f>P105+P106</f>
        <v>448436</v>
      </c>
      <c r="Q107" s="28">
        <v>0.39</v>
      </c>
    </row>
    <row r="108" spans="2:8" ht="15">
      <c r="B108" s="49"/>
      <c r="C108" s="49"/>
      <c r="D108" s="49"/>
      <c r="E108" s="49"/>
      <c r="F108" s="49"/>
      <c r="G108" s="49"/>
      <c r="H108" s="49"/>
    </row>
    <row r="109" spans="2:8" ht="15">
      <c r="B109" s="2"/>
      <c r="C109" s="47" t="s">
        <v>11</v>
      </c>
      <c r="D109" s="47"/>
      <c r="E109" s="2"/>
      <c r="F109" s="2"/>
      <c r="G109" s="2"/>
      <c r="H109" s="2"/>
    </row>
    <row r="110" spans="2:8" ht="15">
      <c r="B110" s="2"/>
      <c r="C110" s="2"/>
      <c r="D110" s="48" t="s">
        <v>12</v>
      </c>
      <c r="E110" s="48"/>
      <c r="F110" s="26">
        <v>41417620</v>
      </c>
      <c r="G110" s="27">
        <f>G101-G107</f>
        <v>17278829</v>
      </c>
      <c r="H110" s="28">
        <v>0.67</v>
      </c>
    </row>
    <row r="111" spans="2:8" ht="15">
      <c r="B111" s="2"/>
      <c r="C111" s="2"/>
      <c r="D111" s="48" t="s">
        <v>13</v>
      </c>
      <c r="E111" s="48"/>
      <c r="F111" s="29">
        <v>0.34</v>
      </c>
      <c r="G111" s="28">
        <v>0.2</v>
      </c>
      <c r="H111" s="28">
        <v>0.21</v>
      </c>
    </row>
    <row r="112" spans="2:8" ht="15">
      <c r="B112" s="49"/>
      <c r="C112" s="49"/>
      <c r="D112" s="49"/>
      <c r="E112" s="49"/>
      <c r="F112" s="49"/>
      <c r="G112" s="49"/>
      <c r="H112" s="49"/>
    </row>
    <row r="113" spans="2:8" ht="15">
      <c r="B113" s="2"/>
      <c r="C113" s="47" t="s">
        <v>14</v>
      </c>
      <c r="D113" s="47"/>
      <c r="E113" s="2"/>
      <c r="F113" s="2"/>
      <c r="G113" s="2"/>
      <c r="H113" s="2"/>
    </row>
    <row r="114" spans="2:8" ht="15">
      <c r="B114" s="2"/>
      <c r="C114" s="2"/>
      <c r="D114" s="48" t="s">
        <v>15</v>
      </c>
      <c r="E114" s="48"/>
      <c r="F114" s="26">
        <v>2400000</v>
      </c>
      <c r="G114" s="27">
        <v>2400000</v>
      </c>
      <c r="H114" s="28">
        <v>0</v>
      </c>
    </row>
    <row r="115" spans="2:8" ht="15">
      <c r="B115" s="2"/>
      <c r="C115" s="2"/>
      <c r="D115" s="48" t="s">
        <v>16</v>
      </c>
      <c r="E115" s="48"/>
      <c r="F115" s="26">
        <v>91694889</v>
      </c>
      <c r="G115" s="27">
        <v>53841310</v>
      </c>
      <c r="H115" s="28">
        <v>0.7</v>
      </c>
    </row>
  </sheetData>
  <sheetProtection/>
  <mergeCells count="126">
    <mergeCell ref="C53:D53"/>
    <mergeCell ref="D54:E54"/>
    <mergeCell ref="M55:N55"/>
    <mergeCell ref="M56:N56"/>
    <mergeCell ref="L58:M58"/>
    <mergeCell ref="M59:N59"/>
    <mergeCell ref="D55:E55"/>
    <mergeCell ref="B56:H56"/>
    <mergeCell ref="C57:D57"/>
    <mergeCell ref="D58:E58"/>
    <mergeCell ref="B62:H62"/>
    <mergeCell ref="C63:D63"/>
    <mergeCell ref="M60:N60"/>
    <mergeCell ref="M61:N61"/>
    <mergeCell ref="D59:E59"/>
    <mergeCell ref="D60:E60"/>
    <mergeCell ref="D61:E61"/>
    <mergeCell ref="B39:H39"/>
    <mergeCell ref="L7:M7"/>
    <mergeCell ref="C7:D7"/>
    <mergeCell ref="M8:N8"/>
    <mergeCell ref="D8:E8"/>
    <mergeCell ref="M9:N9"/>
    <mergeCell ref="D9:E9"/>
    <mergeCell ref="B10:H10"/>
    <mergeCell ref="D14:E14"/>
    <mergeCell ref="M10:N10"/>
    <mergeCell ref="C40:D40"/>
    <mergeCell ref="D41:E41"/>
    <mergeCell ref="D42:E42"/>
    <mergeCell ref="B43:H43"/>
    <mergeCell ref="M15:N15"/>
    <mergeCell ref="D15:E15"/>
    <mergeCell ref="B16:H16"/>
    <mergeCell ref="D36:E36"/>
    <mergeCell ref="D37:E37"/>
    <mergeCell ref="D38:E38"/>
    <mergeCell ref="L53:M53"/>
    <mergeCell ref="M54:N54"/>
    <mergeCell ref="C11:D11"/>
    <mergeCell ref="D12:E12"/>
    <mergeCell ref="C44:D44"/>
    <mergeCell ref="D45:E45"/>
    <mergeCell ref="D46:E46"/>
    <mergeCell ref="M37:N37"/>
    <mergeCell ref="M38:N38"/>
    <mergeCell ref="M13:N13"/>
    <mergeCell ref="D64:E64"/>
    <mergeCell ref="D65:E65"/>
    <mergeCell ref="C17:D17"/>
    <mergeCell ref="D18:E18"/>
    <mergeCell ref="D32:E32"/>
    <mergeCell ref="B33:H33"/>
    <mergeCell ref="C34:D34"/>
    <mergeCell ref="D35:E35"/>
    <mergeCell ref="D19:E19"/>
    <mergeCell ref="B20:H20"/>
    <mergeCell ref="K11:Q11"/>
    <mergeCell ref="L12:M12"/>
    <mergeCell ref="C30:D30"/>
    <mergeCell ref="D31:E31"/>
    <mergeCell ref="C21:D21"/>
    <mergeCell ref="D22:E22"/>
    <mergeCell ref="D23:E23"/>
    <mergeCell ref="D13:E13"/>
    <mergeCell ref="M14:N14"/>
    <mergeCell ref="B89:H89"/>
    <mergeCell ref="B66:H66"/>
    <mergeCell ref="C67:D67"/>
    <mergeCell ref="D68:E68"/>
    <mergeCell ref="D69:E69"/>
    <mergeCell ref="C76:D76"/>
    <mergeCell ref="D77:E77"/>
    <mergeCell ref="D78:E78"/>
    <mergeCell ref="B79:H79"/>
    <mergeCell ref="C80:D80"/>
    <mergeCell ref="C103:D103"/>
    <mergeCell ref="D104:E104"/>
    <mergeCell ref="D81:E81"/>
    <mergeCell ref="D82:E82"/>
    <mergeCell ref="D83:E83"/>
    <mergeCell ref="D84:E84"/>
    <mergeCell ref="B85:H85"/>
    <mergeCell ref="C86:D86"/>
    <mergeCell ref="D87:E87"/>
    <mergeCell ref="D88:E88"/>
    <mergeCell ref="D111:E111"/>
    <mergeCell ref="B112:H112"/>
    <mergeCell ref="C113:D113"/>
    <mergeCell ref="C90:D90"/>
    <mergeCell ref="D91:E91"/>
    <mergeCell ref="D92:E92"/>
    <mergeCell ref="C99:D99"/>
    <mergeCell ref="D100:E100"/>
    <mergeCell ref="D101:E101"/>
    <mergeCell ref="B102:H102"/>
    <mergeCell ref="D105:E105"/>
    <mergeCell ref="D106:E106"/>
    <mergeCell ref="D107:E107"/>
    <mergeCell ref="B108:H108"/>
    <mergeCell ref="C109:D109"/>
    <mergeCell ref="D110:E110"/>
    <mergeCell ref="M106:N106"/>
    <mergeCell ref="M107:N107"/>
    <mergeCell ref="M83:N83"/>
    <mergeCell ref="M84:N84"/>
    <mergeCell ref="L99:M99"/>
    <mergeCell ref="M100:N100"/>
    <mergeCell ref="M101:N101"/>
    <mergeCell ref="M102:N102"/>
    <mergeCell ref="M78:N78"/>
    <mergeCell ref="M79:N79"/>
    <mergeCell ref="L81:M81"/>
    <mergeCell ref="M82:N82"/>
    <mergeCell ref="L104:M104"/>
    <mergeCell ref="M105:N105"/>
    <mergeCell ref="D114:E114"/>
    <mergeCell ref="D115:E115"/>
    <mergeCell ref="L30:M30"/>
    <mergeCell ref="M31:N31"/>
    <mergeCell ref="M32:N32"/>
    <mergeCell ref="M33:N33"/>
    <mergeCell ref="L35:M35"/>
    <mergeCell ref="M36:N36"/>
    <mergeCell ref="L76:M76"/>
    <mergeCell ref="M77:N7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jelson</dc:creator>
  <cp:keywords/>
  <dc:description/>
  <cp:lastModifiedBy>gary.valdez</cp:lastModifiedBy>
  <cp:lastPrinted>2011-07-21T04:54:34Z</cp:lastPrinted>
  <dcterms:created xsi:type="dcterms:W3CDTF">2009-04-14T23:33:42Z</dcterms:created>
  <dcterms:modified xsi:type="dcterms:W3CDTF">2012-01-08T23:57:12Z</dcterms:modified>
  <cp:category/>
  <cp:version/>
  <cp:contentType/>
  <cp:contentStatus/>
</cp:coreProperties>
</file>