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0" yWindow="-45" windowWidth="14355" windowHeight="6210" activeTab="2"/>
  </bookViews>
  <sheets>
    <sheet name="Answer Report 2" sheetId="11" r:id="rId1"/>
    <sheet name="Sensitivity Report 2" sheetId="12" r:id="rId2"/>
    <sheet name="Production Plan" sheetId="1" r:id="rId3"/>
    <sheet name="C" sheetId="13" r:id="rId4"/>
  </sheets>
  <definedNames>
    <definedName name="solver_adj" localSheetId="3" hidden="1">'C'!$B$5:$C$5</definedName>
    <definedName name="solver_adj" localSheetId="2" hidden="1">'Production Plan'!$B$5:$C$5</definedName>
    <definedName name="solver_chc1" localSheetId="3" hidden="1">0</definedName>
    <definedName name="solver_chc1" localSheetId="2" hidden="1">0</definedName>
    <definedName name="solver_chc2" localSheetId="3" hidden="1">0</definedName>
    <definedName name="solver_chc2" localSheetId="2" hidden="1">0</definedName>
    <definedName name="solver_chc3" localSheetId="3" hidden="1">0</definedName>
    <definedName name="solver_chc3" localSheetId="2" hidden="1">0</definedName>
    <definedName name="solver_chp1" localSheetId="3" hidden="1">0</definedName>
    <definedName name="solver_chp1" localSheetId="2" hidden="1">0</definedName>
    <definedName name="solver_chp2" localSheetId="3" hidden="1">0</definedName>
    <definedName name="solver_chp2" localSheetId="2" hidden="1">0</definedName>
    <definedName name="solver_chp3" localSheetId="3" hidden="1">0</definedName>
    <definedName name="solver_chp3" localSheetId="2" hidden="1">0</definedName>
    <definedName name="solver_cir1" localSheetId="3" hidden="1">1</definedName>
    <definedName name="solver_cir1" localSheetId="2" hidden="1">1</definedName>
    <definedName name="solver_cir2" localSheetId="3" hidden="1">1</definedName>
    <definedName name="solver_cir2" localSheetId="2" hidden="1">1</definedName>
    <definedName name="solver_cir3" localSheetId="3" hidden="1">1</definedName>
    <definedName name="solver_cir3" localSheetId="2" hidden="1">1</definedName>
    <definedName name="solver_con1" localSheetId="3" hidden="1">" "</definedName>
    <definedName name="solver_con1" localSheetId="2" hidden="1">" "</definedName>
    <definedName name="solver_con2" localSheetId="3" hidden="1">" "</definedName>
    <definedName name="solver_con2" localSheetId="2" hidden="1">" "</definedName>
    <definedName name="solver_con3" localSheetId="3" hidden="1">" "</definedName>
    <definedName name="solver_con3" localSheetId="2" hidden="1">" "</definedName>
    <definedName name="solver_cvg" localSheetId="3" hidden="1">0.0001</definedName>
    <definedName name="solver_cvg" localSheetId="2" hidden="1">0.0001</definedName>
    <definedName name="solver_dia" localSheetId="3" hidden="1">5</definedName>
    <definedName name="solver_dia" localSheetId="2" hidden="1">5</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nt" localSheetId="3" hidden="1">0</definedName>
    <definedName name="solver_int" localSheetId="2" hidden="1">0</definedName>
    <definedName name="solver_itr" localSheetId="3" hidden="1">100</definedName>
    <definedName name="solver_itr" localSheetId="2" hidden="1">100</definedName>
    <definedName name="solver_lhs_ob1" localSheetId="3" hidden="1">0</definedName>
    <definedName name="solver_lhs_ob1" localSheetId="2" hidden="1">0</definedName>
    <definedName name="solver_lhs_ob2" localSheetId="3" hidden="1">0</definedName>
    <definedName name="solver_lhs_ob2" localSheetId="2" hidden="1">0</definedName>
    <definedName name="solver_lhs_ob3" localSheetId="3" hidden="1">0</definedName>
    <definedName name="solver_lhs_ob3" localSheetId="2" hidden="1">0</definedName>
    <definedName name="solver_lhs1" localSheetId="3" hidden="1">'C'!$D$9:$D$11</definedName>
    <definedName name="solver_lhs1" localSheetId="2" hidden="1">'Production Plan'!$D$9:$D$11</definedName>
    <definedName name="solver_lhs2" localSheetId="3" hidden="1">'C'!$D$13:$D$14</definedName>
    <definedName name="solver_lhs2" localSheetId="2" hidden="1">'Production Plan'!$D$13:$D$14</definedName>
    <definedName name="solver_lhs3" localSheetId="3" hidden="1">'C'!#REF!</definedName>
    <definedName name="solver_lhs3" localSheetId="2" hidden="1">'Production Plan'!#REF!</definedName>
    <definedName name="solver_lhs4" localSheetId="3" hidden="1">'C'!#REF!</definedName>
    <definedName name="solver_lhs4" localSheetId="2" hidden="1">'Production Plan'!#REF!</definedName>
    <definedName name="solver_lin" localSheetId="3" hidden="1">1</definedName>
    <definedName name="solver_lin" localSheetId="2" hidden="1">1</definedName>
    <definedName name="solver_mda" localSheetId="3" hidden="1">4</definedName>
    <definedName name="solver_mda" localSheetId="2" hidden="1">4</definedName>
    <definedName name="solver_mod" localSheetId="3" hidden="1">3</definedName>
    <definedName name="solver_mod" localSheetId="2" hidden="1">3</definedName>
    <definedName name="solver_neg" localSheetId="3" hidden="1">2</definedName>
    <definedName name="solver_neg" localSheetId="2" hidden="1">2</definedName>
    <definedName name="solver_ntr" localSheetId="3" hidden="1">0</definedName>
    <definedName name="solver_ntr" localSheetId="2" hidden="1">0</definedName>
    <definedName name="solver_num" localSheetId="3" hidden="1">2</definedName>
    <definedName name="solver_num" localSheetId="2" hidden="1">2</definedName>
    <definedName name="solver_nwt" localSheetId="3" hidden="1">1</definedName>
    <definedName name="solver_nwt" localSheetId="2" hidden="1">1</definedName>
    <definedName name="solver_opt" localSheetId="3" hidden="1">'C'!$D$6</definedName>
    <definedName name="solver_opt" localSheetId="2" hidden="1">'Production Plan'!$D$6</definedName>
    <definedName name="solver_pre" localSheetId="3" hidden="1">0.000001</definedName>
    <definedName name="solver_pre" localSheetId="2" hidden="1">0.000001</definedName>
    <definedName name="solver_rel1" localSheetId="3" hidden="1">1</definedName>
    <definedName name="solver_rel1" localSheetId="2" hidden="1">1</definedName>
    <definedName name="solver_rel2" localSheetId="3" hidden="1">3</definedName>
    <definedName name="solver_rel2" localSheetId="2" hidden="1">3</definedName>
    <definedName name="solver_rel3" localSheetId="3" hidden="1">3</definedName>
    <definedName name="solver_rel3" localSheetId="2" hidden="1">3</definedName>
    <definedName name="solver_rel4" localSheetId="3" hidden="1">3</definedName>
    <definedName name="solver_rel4" localSheetId="2" hidden="1">3</definedName>
    <definedName name="solver_rhs1" localSheetId="3" hidden="1">'C'!$E$9:$E$11</definedName>
    <definedName name="solver_rhs1" localSheetId="2" hidden="1">'Production Plan'!$E$9:$E$11</definedName>
    <definedName name="solver_rhs2" localSheetId="3" hidden="1">'C'!$E$13:$E$14</definedName>
    <definedName name="solver_rhs2" localSheetId="2" hidden="1">'Production Plan'!$E$13:$E$14</definedName>
    <definedName name="solver_rhs3" localSheetId="3" hidden="1">'C'!$B$17</definedName>
    <definedName name="solver_rhs3" localSheetId="2" hidden="1">'Production Plan'!$B$17</definedName>
    <definedName name="solver_rhs4" localSheetId="3" hidden="1">'C'!$C$17</definedName>
    <definedName name="solver_rhs4" localSheetId="2" hidden="1">'Production Plan'!$C$17</definedName>
    <definedName name="solver_rxc1" localSheetId="3" hidden="1">1</definedName>
    <definedName name="solver_rxc1" localSheetId="2" hidden="1">1</definedName>
    <definedName name="solver_rxc2" localSheetId="3" hidden="1">1</definedName>
    <definedName name="solver_rxc2" localSheetId="2" hidden="1">1</definedName>
    <definedName name="solver_rxc3" localSheetId="3" hidden="1">1</definedName>
    <definedName name="solver_rxc3" localSheetId="2" hidden="1">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slv" localSheetId="3" hidden="1">0</definedName>
    <definedName name="solver_slv" localSheetId="2" hidden="1">0</definedName>
    <definedName name="solver_slvu" localSheetId="3" hidden="1">0</definedName>
    <definedName name="solver_slvu" localSheetId="2" hidden="1">0</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1</definedName>
    <definedName name="solver_typ" localSheetId="2" hidden="1">1</definedName>
    <definedName name="solver_urs" localSheetId="3" hidden="1">0</definedName>
    <definedName name="solver_urs" localSheetId="2" hidden="1">0</definedName>
    <definedName name="solver_val" localSheetId="3" hidden="1">0</definedName>
    <definedName name="solver_val" localSheetId="2" hidden="1">0</definedName>
    <definedName name="solver_ver" localSheetId="3" hidden="1">11</definedName>
    <definedName name="solver_ver" localSheetId="2" hidden="1">11</definedName>
  </definedNames>
  <calcPr calcId="145621"/>
</workbook>
</file>

<file path=xl/calcChain.xml><?xml version="1.0" encoding="utf-8"?>
<calcChain xmlns="http://schemas.openxmlformats.org/spreadsheetml/2006/main">
  <c r="D11" i="13" l="1"/>
  <c r="E14" i="13"/>
  <c r="D14" i="13"/>
  <c r="E13" i="13"/>
  <c r="D13" i="13"/>
  <c r="D10" i="13"/>
  <c r="D9" i="13"/>
  <c r="D6" i="13"/>
  <c r="G5" i="13" s="1"/>
  <c r="G7" i="13" s="1"/>
  <c r="E14" i="1"/>
  <c r="E13" i="1"/>
  <c r="D14" i="1"/>
  <c r="D13" i="1"/>
  <c r="D11" i="1" l="1"/>
  <c r="D10" i="1"/>
  <c r="D9" i="1"/>
  <c r="D6" i="1"/>
</calcChain>
</file>

<file path=xl/sharedStrings.xml><?xml version="1.0" encoding="utf-8"?>
<sst xmlns="http://schemas.openxmlformats.org/spreadsheetml/2006/main" count="127" uniqueCount="82">
  <si>
    <t>Country</t>
  </si>
  <si>
    <t>Contemporary</t>
  </si>
  <si>
    <t>Table Furniture Manufacturer</t>
  </si>
  <si>
    <t>Router time req'd</t>
  </si>
  <si>
    <t>Sander time req'd</t>
  </si>
  <si>
    <t>Polisher time req'd</t>
  </si>
  <si>
    <t>Total Revenue</t>
  </si>
  <si>
    <t>Units Produced</t>
  </si>
  <si>
    <t>Selling Price</t>
  </si>
  <si>
    <t>Resources Req'd</t>
  </si>
  <si>
    <t>Used</t>
  </si>
  <si>
    <t>Available</t>
  </si>
  <si>
    <t>Min. Req'd %</t>
  </si>
  <si>
    <t>Microsoft Excel 12.0 Answer Report</t>
  </si>
  <si>
    <t>Worksheet: [20120129 453806 Solver TUTORIAL.xlsx]Production Plan</t>
  </si>
  <si>
    <t>Target Cell (Max)</t>
  </si>
  <si>
    <t>Cell</t>
  </si>
  <si>
    <t>Name</t>
  </si>
  <si>
    <t>Original Value</t>
  </si>
  <si>
    <t>Final Value</t>
  </si>
  <si>
    <t>Adjustable Cells</t>
  </si>
  <si>
    <t>Constraints</t>
  </si>
  <si>
    <t>Cell Value</t>
  </si>
  <si>
    <t>Formula</t>
  </si>
  <si>
    <t>Status</t>
  </si>
  <si>
    <t>Slack</t>
  </si>
  <si>
    <t>$D$6</t>
  </si>
  <si>
    <t>Selling Price Total Revenue</t>
  </si>
  <si>
    <t>$B$5</t>
  </si>
  <si>
    <t>Units Produced Country</t>
  </si>
  <si>
    <t>$C$5</t>
  </si>
  <si>
    <t>Units Produced Contemporary</t>
  </si>
  <si>
    <t>$D$9</t>
  </si>
  <si>
    <t>Router time req'd Used</t>
  </si>
  <si>
    <t>$D$9&lt;=$E$9</t>
  </si>
  <si>
    <t>Not Binding</t>
  </si>
  <si>
    <t>$D$10</t>
  </si>
  <si>
    <t>Sander time req'd Used</t>
  </si>
  <si>
    <t>$D$10&lt;=$E$10</t>
  </si>
  <si>
    <t>$D$11</t>
  </si>
  <si>
    <t>Polisher time req'd Used</t>
  </si>
  <si>
    <t>$D$11&lt;=$E$11</t>
  </si>
  <si>
    <t>Binding</t>
  </si>
  <si>
    <t>Microsoft Excel 12.0 Sensitivity Report</t>
  </si>
  <si>
    <t>Final</t>
  </si>
  <si>
    <t>Value</t>
  </si>
  <si>
    <t>Reduced</t>
  </si>
  <si>
    <t>Country produced</t>
  </si>
  <si>
    <t>Contemporary produced</t>
  </si>
  <si>
    <t>$D$13</t>
  </si>
  <si>
    <t>Country produced Used</t>
  </si>
  <si>
    <t>$D$13&gt;=$E$13</t>
  </si>
  <si>
    <t>$D$14</t>
  </si>
  <si>
    <t>Contemporary produced Used</t>
  </si>
  <si>
    <t>$D$14&gt;=$E$14</t>
  </si>
  <si>
    <t>Cost</t>
  </si>
  <si>
    <t>Objective</t>
  </si>
  <si>
    <t>Coefficient</t>
  </si>
  <si>
    <t>Allowable</t>
  </si>
  <si>
    <t>Increase</t>
  </si>
  <si>
    <t>Decrease</t>
  </si>
  <si>
    <t>Shadow</t>
  </si>
  <si>
    <t>Price</t>
  </si>
  <si>
    <t>Constraint</t>
  </si>
  <si>
    <t>R.H. Side</t>
  </si>
  <si>
    <t>Old</t>
  </si>
  <si>
    <t>New</t>
  </si>
  <si>
    <t>Difference</t>
  </si>
  <si>
    <t>Report Created: 1/28/2012 3:06:05 AM</t>
  </si>
  <si>
    <t xml:space="preserve">Tires </t>
  </si>
  <si>
    <t>Standard</t>
  </si>
  <si>
    <t>Custom</t>
  </si>
  <si>
    <t>Compounding</t>
  </si>
  <si>
    <t>Building</t>
  </si>
  <si>
    <t>Finishing</t>
  </si>
  <si>
    <t>Standard produced</t>
  </si>
  <si>
    <t>Custom produced</t>
  </si>
  <si>
    <t>a.  How many of each type of tire should the company make if it wants to maximize its revenue?</t>
  </si>
  <si>
    <t>b.  If the company could get 50 more units of building capacity, should they do so?  If  so, how much should they be willing to pay for it?</t>
  </si>
  <si>
    <t>c.  If the company could get 50 more units of finishing capacity, should they do it?  If so, how much should they be willing to pay for it?</t>
  </si>
  <si>
    <t>d.  Suppose the finishing time on standard tires could be reduced from 2.5 to 2.0 units per tire.  How much should the company be willing to pay to achieve this improvement in efficiency?</t>
  </si>
  <si>
    <t>e.  The sales director knows from experience that the critical price point for standard tires is $299.99; any price over that will meet with market resistance.  What counsel would you 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</si>
</sst>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0.0"/>
  </numFmts>
  <fonts count="7" x14ac:knownFonts="1">
    <font>
      <sz val="11"/>
      <color theme="1"/>
      <name val="Calibri"/>
      <family val="2"/>
      <scheme val="minor"/>
    </font>
    <font>
      <b/>
      <sz val="11"/>
      <color rgb="FFFA7D00"/>
      <name val="Calibri"/>
      <family val="2"/>
      <scheme val="minor"/>
    </font>
    <font>
      <sz val="11"/>
      <color theme="1"/>
      <name val="Calibri"/>
      <family val="2"/>
      <scheme val="minor"/>
    </font>
    <font>
      <b/>
      <sz val="11"/>
      <color theme="1"/>
      <name val="Calibri"/>
      <family val="2"/>
      <scheme val="minor"/>
    </font>
    <font>
      <b/>
      <sz val="11"/>
      <color indexed="18"/>
      <name val="Calibri"/>
      <family val="2"/>
      <scheme val="minor"/>
    </font>
    <font>
      <sz val="9"/>
      <color rgb="FF111111"/>
      <name val="Verdana"/>
      <family val="2"/>
    </font>
    <font>
      <b/>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2F2F2"/>
      </patternFill>
    </fill>
  </fills>
  <borders count="10">
    <border>
      <left/>
      <right/>
      <top/>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style="medium">
        <color indexed="23"/>
      </top>
      <bottom/>
      <diagonal/>
    </border>
    <border>
      <left/>
      <right/>
      <top/>
      <bottom style="medium">
        <color indexed="23"/>
      </bottom>
      <diagonal/>
    </border>
    <border>
      <left/>
      <right/>
      <top style="medium">
        <color indexed="23"/>
      </top>
      <bottom style="medium">
        <color indexed="23"/>
      </bottom>
      <diagonal/>
    </border>
    <border>
      <left/>
      <right/>
      <top style="thin">
        <color indexed="23"/>
      </top>
      <bottom style="medium">
        <color indexed="23"/>
      </bottom>
      <diagonal/>
    </border>
    <border>
      <left/>
      <right/>
      <top style="thin">
        <color indexed="23"/>
      </top>
      <bottom/>
      <diagonal/>
    </border>
    <border>
      <left/>
      <right/>
      <top style="thin">
        <color indexed="64"/>
      </top>
      <bottom style="double">
        <color indexed="64"/>
      </bottom>
      <diagonal/>
    </border>
  </borders>
  <cellStyleXfs count="3">
    <xf numFmtId="0" fontId="0" fillId="0" borderId="0"/>
    <xf numFmtId="0" fontId="1" fillId="3" borderId="3" applyNumberFormat="0" applyAlignment="0" applyProtection="0"/>
    <xf numFmtId="43" fontId="2" fillId="0" borderId="0" applyFont="0" applyFill="0" applyBorder="0" applyAlignment="0" applyProtection="0"/>
  </cellStyleXfs>
  <cellXfs count="28">
    <xf numFmtId="0" fontId="0" fillId="0" borderId="0" xfId="0"/>
    <xf numFmtId="6" fontId="0" fillId="0" borderId="0" xfId="0" applyNumberFormat="1" applyAlignment="1">
      <alignment horizontal="center" vertical="center"/>
    </xf>
    <xf numFmtId="6"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3" fontId="0" fillId="0" borderId="0" xfId="0" applyNumberFormat="1"/>
    <xf numFmtId="10" fontId="0" fillId="0" borderId="0" xfId="0" applyNumberFormat="1"/>
    <xf numFmtId="2" fontId="0" fillId="2" borderId="1" xfId="0" applyNumberFormat="1" applyFill="1" applyBorder="1" applyAlignment="1">
      <alignment horizontal="center"/>
    </xf>
    <xf numFmtId="4" fontId="0" fillId="2" borderId="2" xfId="0" applyNumberFormat="1" applyFill="1" applyBorder="1"/>
    <xf numFmtId="6" fontId="1" fillId="3" borderId="3" xfId="1" applyNumberFormat="1"/>
    <xf numFmtId="2" fontId="0" fillId="2" borderId="2" xfId="0" applyNumberFormat="1" applyFill="1" applyBorder="1"/>
    <xf numFmtId="2" fontId="0" fillId="0" borderId="0" xfId="0" applyNumberFormat="1"/>
    <xf numFmtId="0" fontId="3" fillId="0" borderId="0" xfId="0" applyFont="1"/>
    <xf numFmtId="0" fontId="0" fillId="0" borderId="7" xfId="0" applyFill="1" applyBorder="1" applyAlignment="1"/>
    <xf numFmtId="0" fontId="4" fillId="0" borderId="6" xfId="0" applyFont="1" applyFill="1" applyBorder="1" applyAlignment="1">
      <alignment horizontal="center"/>
    </xf>
    <xf numFmtId="0" fontId="0" fillId="0" borderId="8" xfId="0" applyFill="1" applyBorder="1" applyAlignment="1"/>
    <xf numFmtId="6" fontId="0" fillId="0" borderId="7" xfId="0" applyNumberFormat="1" applyFill="1" applyBorder="1" applyAlignment="1"/>
    <xf numFmtId="2" fontId="0" fillId="0" borderId="8" xfId="0" applyNumberFormat="1" applyFill="1" applyBorder="1" applyAlignment="1"/>
    <xf numFmtId="2" fontId="0" fillId="0" borderId="7" xfId="0" applyNumberFormat="1" applyFill="1" applyBorder="1" applyAlignment="1"/>
    <xf numFmtId="4" fontId="0" fillId="0" borderId="8" xfId="0" applyNumberFormat="1" applyFill="1" applyBorder="1" applyAlignment="1"/>
    <xf numFmtId="0" fontId="4" fillId="0" borderId="4" xfId="0" applyFont="1" applyFill="1" applyBorder="1" applyAlignment="1">
      <alignment horizontal="center"/>
    </xf>
    <xf numFmtId="0" fontId="4" fillId="0" borderId="5" xfId="0" applyFont="1" applyFill="1" applyBorder="1" applyAlignment="1">
      <alignment horizontal="center"/>
    </xf>
    <xf numFmtId="0" fontId="5" fillId="0" borderId="0" xfId="0" applyFont="1"/>
    <xf numFmtId="0" fontId="6" fillId="0" borderId="0" xfId="0" applyFont="1"/>
    <xf numFmtId="43" fontId="0" fillId="0" borderId="8" xfId="2" applyFont="1" applyFill="1" applyBorder="1" applyAlignment="1"/>
    <xf numFmtId="43" fontId="0" fillId="0" borderId="7" xfId="2" applyFont="1" applyFill="1" applyBorder="1" applyAlignment="1"/>
    <xf numFmtId="6" fontId="0" fillId="0" borderId="0" xfId="0" applyNumberFormat="1"/>
    <xf numFmtId="6" fontId="0" fillId="0" borderId="9" xfId="0" applyNumberFormat="1" applyBorder="1"/>
  </cellXfs>
  <cellStyles count="3">
    <cellStyle name="Calculation" xfId="1" builtinId="22"/>
    <cellStyle name="Comma"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A4" sqref="A4"/>
    </sheetView>
  </sheetViews>
  <sheetFormatPr defaultRowHeight="15" x14ac:dyDescent="0.25"/>
  <cols>
    <col min="1" max="1" width="2.28515625" customWidth="1"/>
    <col min="2" max="2" width="6.28515625" bestFit="1" customWidth="1"/>
    <col min="3" max="3" width="28.140625" bestFit="1" customWidth="1"/>
    <col min="4" max="4" width="13.7109375" bestFit="1" customWidth="1"/>
    <col min="5" max="5" width="13.42578125" bestFit="1" customWidth="1"/>
    <col min="6" max="6" width="11.42578125" bestFit="1" customWidth="1"/>
    <col min="7" max="7" width="12" bestFit="1" customWidth="1"/>
  </cols>
  <sheetData>
    <row r="1" spans="1:5" x14ac:dyDescent="0.25">
      <c r="A1" s="12" t="s">
        <v>13</v>
      </c>
    </row>
    <row r="2" spans="1:5" x14ac:dyDescent="0.25">
      <c r="A2" s="12" t="s">
        <v>14</v>
      </c>
    </row>
    <row r="3" spans="1:5" x14ac:dyDescent="0.25">
      <c r="A3" s="12" t="s">
        <v>68</v>
      </c>
    </row>
    <row r="6" spans="1:5" ht="15.75" thickBot="1" x14ac:dyDescent="0.3">
      <c r="A6" t="s">
        <v>15</v>
      </c>
    </row>
    <row r="7" spans="1:5" ht="15.75" thickBot="1" x14ac:dyDescent="0.3">
      <c r="B7" s="14" t="s">
        <v>16</v>
      </c>
      <c r="C7" s="14" t="s">
        <v>17</v>
      </c>
      <c r="D7" s="14" t="s">
        <v>18</v>
      </c>
      <c r="E7" s="14" t="s">
        <v>19</v>
      </c>
    </row>
    <row r="8" spans="1:5" ht="15.75" thickBot="1" x14ac:dyDescent="0.3">
      <c r="B8" s="13" t="s">
        <v>26</v>
      </c>
      <c r="C8" s="13" t="s">
        <v>27</v>
      </c>
      <c r="D8" s="16">
        <v>220289.86</v>
      </c>
      <c r="E8" s="16">
        <v>220289.85509999999</v>
      </c>
    </row>
    <row r="11" spans="1:5" ht="15.75" thickBot="1" x14ac:dyDescent="0.3">
      <c r="A11" t="s">
        <v>20</v>
      </c>
    </row>
    <row r="12" spans="1:5" ht="15.75" thickBot="1" x14ac:dyDescent="0.3">
      <c r="B12" s="14" t="s">
        <v>16</v>
      </c>
      <c r="C12" s="14" t="s">
        <v>17</v>
      </c>
      <c r="D12" s="14" t="s">
        <v>18</v>
      </c>
      <c r="E12" s="14" t="s">
        <v>19</v>
      </c>
    </row>
    <row r="13" spans="1:5" x14ac:dyDescent="0.25">
      <c r="B13" s="15" t="s">
        <v>28</v>
      </c>
      <c r="C13" s="15" t="s">
        <v>29</v>
      </c>
      <c r="D13" s="17">
        <v>405.79710144927537</v>
      </c>
      <c r="E13" s="17">
        <v>405.79710144927537</v>
      </c>
    </row>
    <row r="14" spans="1:5" ht="15.75" thickBot="1" x14ac:dyDescent="0.3">
      <c r="B14" s="13" t="s">
        <v>30</v>
      </c>
      <c r="C14" s="13" t="s">
        <v>31</v>
      </c>
      <c r="D14" s="18">
        <v>173.91304347826087</v>
      </c>
      <c r="E14" s="18">
        <v>173.91304347826087</v>
      </c>
    </row>
    <row r="17" spans="1:7" ht="15.75" thickBot="1" x14ac:dyDescent="0.3">
      <c r="A17" t="s">
        <v>21</v>
      </c>
    </row>
    <row r="18" spans="1:7" ht="15.75" thickBot="1" x14ac:dyDescent="0.3">
      <c r="B18" s="14" t="s">
        <v>16</v>
      </c>
      <c r="C18" s="14" t="s">
        <v>17</v>
      </c>
      <c r="D18" s="14" t="s">
        <v>22</v>
      </c>
      <c r="E18" s="14" t="s">
        <v>23</v>
      </c>
      <c r="F18" s="14" t="s">
        <v>24</v>
      </c>
      <c r="G18" s="14" t="s">
        <v>25</v>
      </c>
    </row>
    <row r="19" spans="1:7" x14ac:dyDescent="0.25">
      <c r="B19" s="15" t="s">
        <v>32</v>
      </c>
      <c r="C19" s="15" t="s">
        <v>33</v>
      </c>
      <c r="D19" s="17">
        <v>956.52173913043475</v>
      </c>
      <c r="E19" s="15" t="s">
        <v>34</v>
      </c>
      <c r="F19" s="15" t="s">
        <v>35</v>
      </c>
      <c r="G19" s="15">
        <v>43.478260869565247</v>
      </c>
    </row>
    <row r="20" spans="1:7" x14ac:dyDescent="0.25">
      <c r="B20" s="15" t="s">
        <v>36</v>
      </c>
      <c r="C20" s="15" t="s">
        <v>37</v>
      </c>
      <c r="D20" s="19">
        <v>2000</v>
      </c>
      <c r="E20" s="15" t="s">
        <v>38</v>
      </c>
      <c r="F20" s="15" t="s">
        <v>42</v>
      </c>
      <c r="G20" s="15">
        <v>0</v>
      </c>
    </row>
    <row r="21" spans="1:7" x14ac:dyDescent="0.25">
      <c r="B21" s="15" t="s">
        <v>39</v>
      </c>
      <c r="C21" s="15" t="s">
        <v>40</v>
      </c>
      <c r="D21" s="19">
        <v>1275.3623188405797</v>
      </c>
      <c r="E21" s="15" t="s">
        <v>41</v>
      </c>
      <c r="F21" s="15" t="s">
        <v>35</v>
      </c>
      <c r="G21" s="15">
        <v>224.63768115942025</v>
      </c>
    </row>
    <row r="22" spans="1:7" x14ac:dyDescent="0.25">
      <c r="B22" s="15" t="s">
        <v>49</v>
      </c>
      <c r="C22" s="15" t="s">
        <v>50</v>
      </c>
      <c r="D22" s="17">
        <v>405.79710144927537</v>
      </c>
      <c r="E22" s="15" t="s">
        <v>51</v>
      </c>
      <c r="F22" s="15" t="s">
        <v>35</v>
      </c>
      <c r="G22" s="17">
        <v>289.85507246376812</v>
      </c>
    </row>
    <row r="23" spans="1:7" ht="15.75" thickBot="1" x14ac:dyDescent="0.3">
      <c r="B23" s="13" t="s">
        <v>52</v>
      </c>
      <c r="C23" s="13" t="s">
        <v>53</v>
      </c>
      <c r="D23" s="18">
        <v>173.91304347826087</v>
      </c>
      <c r="E23" s="13" t="s">
        <v>54</v>
      </c>
      <c r="F23" s="13" t="s">
        <v>42</v>
      </c>
      <c r="G23" s="1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A4" sqref="A4"/>
    </sheetView>
  </sheetViews>
  <sheetFormatPr defaultRowHeight="15" x14ac:dyDescent="0.25"/>
  <cols>
    <col min="1" max="1" width="2.28515625" customWidth="1"/>
    <col min="2" max="2" width="6.28515625" bestFit="1" customWidth="1"/>
    <col min="3" max="3" width="28.140625" bestFit="1" customWidth="1"/>
    <col min="4" max="4" width="8.140625" bestFit="1" customWidth="1"/>
    <col min="5" max="5" width="8.7109375" bestFit="1" customWidth="1"/>
    <col min="6" max="6" width="10.85546875" bestFit="1" customWidth="1"/>
    <col min="7" max="8" width="42.85546875" bestFit="1" customWidth="1"/>
  </cols>
  <sheetData>
    <row r="1" spans="1:8" x14ac:dyDescent="0.25">
      <c r="A1" s="12" t="s">
        <v>43</v>
      </c>
    </row>
    <row r="2" spans="1:8" x14ac:dyDescent="0.25">
      <c r="A2" s="12" t="s">
        <v>14</v>
      </c>
    </row>
    <row r="3" spans="1:8" x14ac:dyDescent="0.25">
      <c r="A3" s="12" t="s">
        <v>68</v>
      </c>
    </row>
    <row r="6" spans="1:8" ht="15.75" thickBot="1" x14ac:dyDescent="0.3">
      <c r="A6" t="s">
        <v>20</v>
      </c>
    </row>
    <row r="7" spans="1:8" x14ac:dyDescent="0.25">
      <c r="B7" s="20"/>
      <c r="C7" s="20"/>
      <c r="D7" s="20" t="s">
        <v>44</v>
      </c>
      <c r="E7" s="20" t="s">
        <v>46</v>
      </c>
      <c r="F7" s="20" t="s">
        <v>56</v>
      </c>
      <c r="G7" s="20" t="s">
        <v>58</v>
      </c>
      <c r="H7" s="20" t="s">
        <v>58</v>
      </c>
    </row>
    <row r="8" spans="1:8" ht="15.75" thickBot="1" x14ac:dyDescent="0.3">
      <c r="B8" s="21" t="s">
        <v>16</v>
      </c>
      <c r="C8" s="21" t="s">
        <v>17</v>
      </c>
      <c r="D8" s="21" t="s">
        <v>45</v>
      </c>
      <c r="E8" s="21" t="s">
        <v>55</v>
      </c>
      <c r="F8" s="21" t="s">
        <v>57</v>
      </c>
      <c r="G8" s="21" t="s">
        <v>59</v>
      </c>
      <c r="H8" s="21" t="s">
        <v>60</v>
      </c>
    </row>
    <row r="9" spans="1:8" x14ac:dyDescent="0.25">
      <c r="B9" s="15" t="s">
        <v>28</v>
      </c>
      <c r="C9" s="15" t="s">
        <v>29</v>
      </c>
      <c r="D9" s="17">
        <v>405.79710144927537</v>
      </c>
      <c r="E9" s="17">
        <v>0</v>
      </c>
      <c r="F9" s="15">
        <v>350.00000000133042</v>
      </c>
      <c r="G9" s="24">
        <v>1E+30</v>
      </c>
      <c r="H9" s="24">
        <v>50.000000000056396</v>
      </c>
    </row>
    <row r="10" spans="1:8" ht="15.75" thickBot="1" x14ac:dyDescent="0.3">
      <c r="B10" s="13" t="s">
        <v>30</v>
      </c>
      <c r="C10" s="13" t="s">
        <v>31</v>
      </c>
      <c r="D10" s="18">
        <v>173.91304347826087</v>
      </c>
      <c r="E10" s="18">
        <v>0</v>
      </c>
      <c r="F10" s="13">
        <v>450.00000000116415</v>
      </c>
      <c r="G10" s="25">
        <v>74.999999999960124</v>
      </c>
      <c r="H10" s="25">
        <v>1266.6666666709352</v>
      </c>
    </row>
    <row r="12" spans="1:8" ht="15.75" thickBot="1" x14ac:dyDescent="0.3">
      <c r="A12" t="s">
        <v>21</v>
      </c>
    </row>
    <row r="13" spans="1:8" x14ac:dyDescent="0.25">
      <c r="B13" s="20"/>
      <c r="C13" s="20"/>
      <c r="D13" s="20" t="s">
        <v>44</v>
      </c>
      <c r="E13" s="20" t="s">
        <v>61</v>
      </c>
      <c r="F13" s="20" t="s">
        <v>63</v>
      </c>
      <c r="G13" s="20" t="s">
        <v>58</v>
      </c>
      <c r="H13" s="20" t="s">
        <v>58</v>
      </c>
    </row>
    <row r="14" spans="1:8" ht="15.75" thickBot="1" x14ac:dyDescent="0.3">
      <c r="B14" s="21" t="s">
        <v>16</v>
      </c>
      <c r="C14" s="21" t="s">
        <v>17</v>
      </c>
      <c r="D14" s="21" t="s">
        <v>45</v>
      </c>
      <c r="E14" s="21" t="s">
        <v>62</v>
      </c>
      <c r="F14" s="21" t="s">
        <v>64</v>
      </c>
      <c r="G14" s="21" t="s">
        <v>59</v>
      </c>
      <c r="H14" s="21" t="s">
        <v>60</v>
      </c>
    </row>
    <row r="15" spans="1:8" x14ac:dyDescent="0.25">
      <c r="B15" s="15" t="s">
        <v>32</v>
      </c>
      <c r="C15" s="15" t="s">
        <v>33</v>
      </c>
      <c r="D15" s="17">
        <v>956.52173913043475</v>
      </c>
      <c r="E15" s="17">
        <v>0</v>
      </c>
      <c r="F15" s="15">
        <v>1000</v>
      </c>
      <c r="G15" s="24">
        <v>1E+30</v>
      </c>
      <c r="H15" s="24">
        <v>43.478260869565247</v>
      </c>
    </row>
    <row r="16" spans="1:8" x14ac:dyDescent="0.25">
      <c r="B16" s="15" t="s">
        <v>36</v>
      </c>
      <c r="C16" s="15" t="s">
        <v>37</v>
      </c>
      <c r="D16" s="19">
        <v>2000</v>
      </c>
      <c r="E16" s="19">
        <v>110.14492753657801</v>
      </c>
      <c r="F16" s="15">
        <v>2000</v>
      </c>
      <c r="G16" s="24">
        <v>90.909090909062797</v>
      </c>
      <c r="H16" s="24">
        <v>2000.0000000005689</v>
      </c>
    </row>
    <row r="17" spans="2:8" x14ac:dyDescent="0.25">
      <c r="B17" s="15" t="s">
        <v>39</v>
      </c>
      <c r="C17" s="15" t="s">
        <v>40</v>
      </c>
      <c r="D17" s="19">
        <v>1275.3623188405797</v>
      </c>
      <c r="E17" s="19">
        <v>0</v>
      </c>
      <c r="F17" s="15">
        <v>1500</v>
      </c>
      <c r="G17" s="24">
        <v>1E+30</v>
      </c>
      <c r="H17" s="24">
        <v>224.63768115942025</v>
      </c>
    </row>
    <row r="18" spans="2:8" x14ac:dyDescent="0.25">
      <c r="B18" s="15" t="s">
        <v>49</v>
      </c>
      <c r="C18" s="15" t="s">
        <v>50</v>
      </c>
      <c r="D18" s="17">
        <v>405.79710144927537</v>
      </c>
      <c r="E18" s="17">
        <v>0</v>
      </c>
      <c r="F18" s="15">
        <v>0</v>
      </c>
      <c r="G18" s="24">
        <v>289.85507246376812</v>
      </c>
      <c r="H18" s="24">
        <v>1E+30</v>
      </c>
    </row>
    <row r="19" spans="2:8" ht="15.75" thickBot="1" x14ac:dyDescent="0.3">
      <c r="B19" s="13" t="s">
        <v>52</v>
      </c>
      <c r="C19" s="13" t="s">
        <v>53</v>
      </c>
      <c r="D19" s="18">
        <v>173.91304347826087</v>
      </c>
      <c r="E19" s="18">
        <v>-65.217391304328757</v>
      </c>
      <c r="F19" s="13">
        <v>0</v>
      </c>
      <c r="G19" s="25">
        <v>238.09523809589865</v>
      </c>
      <c r="H19" s="25">
        <v>114.8148148153855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tabSelected="1" topLeftCell="A5" workbookViewId="0">
      <selection activeCell="A35" sqref="A35"/>
    </sheetView>
  </sheetViews>
  <sheetFormatPr defaultRowHeight="15" x14ac:dyDescent="0.25"/>
  <cols>
    <col min="1" max="1" width="24.140625" customWidth="1"/>
    <col min="2" max="3" width="14.140625" customWidth="1"/>
    <col min="4" max="4" width="13.7109375" bestFit="1" customWidth="1"/>
  </cols>
  <sheetData>
    <row r="2" spans="1:6" x14ac:dyDescent="0.25">
      <c r="B2" t="s">
        <v>69</v>
      </c>
    </row>
    <row r="4" spans="1:6" x14ac:dyDescent="0.25">
      <c r="B4" t="s">
        <v>70</v>
      </c>
      <c r="C4" t="s">
        <v>71</v>
      </c>
    </row>
    <row r="5" spans="1:6" x14ac:dyDescent="0.25">
      <c r="A5" t="s">
        <v>7</v>
      </c>
      <c r="B5" s="7">
        <v>405.79710144927537</v>
      </c>
      <c r="C5" s="7">
        <v>173.91304347826087</v>
      </c>
      <c r="D5" t="s">
        <v>6</v>
      </c>
    </row>
    <row r="6" spans="1:6" x14ac:dyDescent="0.25">
      <c r="A6" t="s">
        <v>8</v>
      </c>
      <c r="B6" s="1">
        <v>350</v>
      </c>
      <c r="C6" s="2">
        <v>450</v>
      </c>
      <c r="D6" s="9">
        <f>SUMPRODUCT(B5:C5,B6:C6)</f>
        <v>220289.85507246375</v>
      </c>
      <c r="F6">
        <v>220290</v>
      </c>
    </row>
    <row r="8" spans="1:6" ht="15.75" thickBot="1" x14ac:dyDescent="0.3">
      <c r="A8" t="s">
        <v>9</v>
      </c>
      <c r="B8" s="3"/>
      <c r="D8" t="s">
        <v>10</v>
      </c>
      <c r="E8" t="s">
        <v>11</v>
      </c>
    </row>
    <row r="9" spans="1:6" ht="15.75" thickBot="1" x14ac:dyDescent="0.3">
      <c r="A9" t="s">
        <v>72</v>
      </c>
      <c r="B9" s="3">
        <v>2.5</v>
      </c>
      <c r="C9" s="4">
        <v>2</v>
      </c>
      <c r="D9" s="10">
        <f>SUMPRODUCT(B9:C9,$B$5:$C$5)</f>
        <v>1362.3188405797102</v>
      </c>
      <c r="E9" s="5">
        <v>1500</v>
      </c>
    </row>
    <row r="10" spans="1:6" ht="15.75" thickBot="1" x14ac:dyDescent="0.3">
      <c r="A10" t="s">
        <v>73</v>
      </c>
      <c r="B10" s="4">
        <v>3.5</v>
      </c>
      <c r="C10" s="3">
        <v>5.5</v>
      </c>
      <c r="D10" s="8">
        <f>SUMPRODUCT(B10:C10,$B$5:$C$5)</f>
        <v>2376.8115942028985</v>
      </c>
      <c r="E10" s="5">
        <v>2500</v>
      </c>
    </row>
    <row r="11" spans="1:6" ht="15.75" thickBot="1" x14ac:dyDescent="0.3">
      <c r="A11" t="s">
        <v>74</v>
      </c>
      <c r="B11" s="3">
        <v>2.5</v>
      </c>
      <c r="C11" s="3">
        <v>1.5</v>
      </c>
      <c r="D11" s="8">
        <f>SUMPRODUCT(B11:C11,$B$5:$C$5)</f>
        <v>1275.3623188405797</v>
      </c>
      <c r="E11" s="5">
        <v>1500</v>
      </c>
    </row>
    <row r="13" spans="1:6" x14ac:dyDescent="0.25">
      <c r="A13" t="s">
        <v>75</v>
      </c>
      <c r="D13" s="11">
        <f>B5</f>
        <v>405.79710144927537</v>
      </c>
      <c r="E13">
        <f>SUM($B$5:$C$5)*B17</f>
        <v>144.92753623188406</v>
      </c>
    </row>
    <row r="14" spans="1:6" x14ac:dyDescent="0.25">
      <c r="A14" t="s">
        <v>76</v>
      </c>
      <c r="D14" s="11">
        <f>C5</f>
        <v>173.91304347826087</v>
      </c>
      <c r="E14">
        <f>SUM($B$5:$C$5)*C17</f>
        <v>202.89855072463769</v>
      </c>
    </row>
    <row r="17" spans="1:3" x14ac:dyDescent="0.25">
      <c r="A17" t="s">
        <v>12</v>
      </c>
      <c r="B17" s="6">
        <v>0.25</v>
      </c>
      <c r="C17" s="6">
        <v>0.35</v>
      </c>
    </row>
    <row r="19" spans="1:3" x14ac:dyDescent="0.25">
      <c r="A19" s="23"/>
    </row>
    <row r="20" spans="1:3" x14ac:dyDescent="0.25">
      <c r="A20" s="22" t="s">
        <v>77</v>
      </c>
    </row>
    <row r="21" spans="1:3" x14ac:dyDescent="0.25">
      <c r="A21" s="22"/>
    </row>
    <row r="22" spans="1:3" x14ac:dyDescent="0.25">
      <c r="A22" s="22"/>
    </row>
    <row r="23" spans="1:3" x14ac:dyDescent="0.25">
      <c r="A23" s="22" t="s">
        <v>78</v>
      </c>
    </row>
    <row r="24" spans="1:3" x14ac:dyDescent="0.25">
      <c r="A24" s="22"/>
    </row>
    <row r="25" spans="1:3" x14ac:dyDescent="0.25">
      <c r="A25" s="22"/>
    </row>
    <row r="26" spans="1:3" x14ac:dyDescent="0.25">
      <c r="A26" s="22"/>
    </row>
    <row r="27" spans="1:3" x14ac:dyDescent="0.25">
      <c r="A27" s="22" t="s">
        <v>79</v>
      </c>
    </row>
    <row r="28" spans="1:3" x14ac:dyDescent="0.25">
      <c r="A28" s="22"/>
    </row>
    <row r="29" spans="1:3" x14ac:dyDescent="0.25">
      <c r="A29" s="22"/>
    </row>
    <row r="30" spans="1:3" x14ac:dyDescent="0.25">
      <c r="A30" s="22" t="s">
        <v>80</v>
      </c>
    </row>
    <row r="31" spans="1:3" x14ac:dyDescent="0.25">
      <c r="A31" s="22"/>
    </row>
    <row r="34" spans="1:1" x14ac:dyDescent="0.25">
      <c r="A34" t="s">
        <v>81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topLeftCell="A6" workbookViewId="0">
      <selection activeCell="C19" sqref="A19:XFD30"/>
    </sheetView>
  </sheetViews>
  <sheetFormatPr defaultRowHeight="15" x14ac:dyDescent="0.25"/>
  <cols>
    <col min="1" max="1" width="24.140625" customWidth="1"/>
    <col min="2" max="3" width="14.140625" customWidth="1"/>
    <col min="4" max="4" width="13.7109375" bestFit="1" customWidth="1"/>
    <col min="7" max="7" width="9.28515625" bestFit="1" customWidth="1"/>
  </cols>
  <sheetData>
    <row r="2" spans="1:7" x14ac:dyDescent="0.25">
      <c r="B2" t="s">
        <v>2</v>
      </c>
    </row>
    <row r="4" spans="1:7" x14ac:dyDescent="0.25">
      <c r="B4" t="s">
        <v>0</v>
      </c>
      <c r="C4" t="s">
        <v>1</v>
      </c>
    </row>
    <row r="5" spans="1:7" x14ac:dyDescent="0.25">
      <c r="A5" t="s">
        <v>7</v>
      </c>
      <c r="B5" s="7">
        <v>405.79710144927537</v>
      </c>
      <c r="C5" s="7">
        <v>173.91304347826087</v>
      </c>
      <c r="D5" t="s">
        <v>6</v>
      </c>
      <c r="F5" t="s">
        <v>66</v>
      </c>
      <c r="G5" s="26">
        <f>D6</f>
        <v>220289.85507246375</v>
      </c>
    </row>
    <row r="6" spans="1:7" x14ac:dyDescent="0.25">
      <c r="A6" t="s">
        <v>8</v>
      </c>
      <c r="B6" s="1">
        <v>350</v>
      </c>
      <c r="C6" s="2">
        <v>450</v>
      </c>
      <c r="D6" s="9">
        <f>SUMPRODUCT(B5:C5,B6:C6)</f>
        <v>220289.85507246375</v>
      </c>
      <c r="F6" t="s">
        <v>65</v>
      </c>
      <c r="G6">
        <v>220290</v>
      </c>
    </row>
    <row r="7" spans="1:7" ht="15.75" thickBot="1" x14ac:dyDescent="0.3">
      <c r="F7" t="s">
        <v>67</v>
      </c>
      <c r="G7" s="27">
        <f>G5-G6</f>
        <v>-0.14492753625381738</v>
      </c>
    </row>
    <row r="8" spans="1:7" ht="16.5" thickTop="1" thickBot="1" x14ac:dyDescent="0.3">
      <c r="A8" t="s">
        <v>9</v>
      </c>
      <c r="B8" s="3"/>
      <c r="D8" t="s">
        <v>10</v>
      </c>
      <c r="E8" t="s">
        <v>11</v>
      </c>
    </row>
    <row r="9" spans="1:7" ht="15.75" thickBot="1" x14ac:dyDescent="0.3">
      <c r="A9" t="s">
        <v>3</v>
      </c>
      <c r="B9" s="3">
        <v>1.5</v>
      </c>
      <c r="C9" s="4">
        <v>2</v>
      </c>
      <c r="D9" s="10">
        <f>SUMPRODUCT(B9:C9,$B$5:$C$5)</f>
        <v>956.52173913043475</v>
      </c>
      <c r="E9" s="5">
        <v>1000</v>
      </c>
    </row>
    <row r="10" spans="1:7" ht="15.75" thickBot="1" x14ac:dyDescent="0.3">
      <c r="A10" t="s">
        <v>4</v>
      </c>
      <c r="B10" s="4">
        <v>3</v>
      </c>
      <c r="C10" s="3">
        <v>4.5</v>
      </c>
      <c r="D10" s="8">
        <f>SUMPRODUCT(B10:C10,$B$5:$C$5)</f>
        <v>2000</v>
      </c>
      <c r="E10" s="5">
        <v>2000</v>
      </c>
    </row>
    <row r="11" spans="1:7" ht="15.75" thickBot="1" x14ac:dyDescent="0.3">
      <c r="A11" t="s">
        <v>5</v>
      </c>
      <c r="B11" s="3">
        <v>2</v>
      </c>
      <c r="C11" s="3">
        <v>1.5</v>
      </c>
      <c r="D11" s="8">
        <f>SUMPRODUCT(B11:C11,$B$5:$C$5)</f>
        <v>1072.463768115942</v>
      </c>
      <c r="E11" s="5">
        <v>1500</v>
      </c>
    </row>
    <row r="13" spans="1:7" x14ac:dyDescent="0.25">
      <c r="A13" t="s">
        <v>47</v>
      </c>
      <c r="D13" s="11">
        <f>B5</f>
        <v>405.79710144927537</v>
      </c>
      <c r="E13">
        <f>SUM($B$5:$C$5)*B17</f>
        <v>115.94202898550725</v>
      </c>
    </row>
    <row r="14" spans="1:7" x14ac:dyDescent="0.25">
      <c r="A14" t="s">
        <v>48</v>
      </c>
      <c r="D14" s="11">
        <f>C5</f>
        <v>173.91304347826087</v>
      </c>
      <c r="E14">
        <f>SUM($B$5:$C$5)*C17</f>
        <v>173.91304347826087</v>
      </c>
    </row>
    <row r="17" spans="1:3" x14ac:dyDescent="0.25">
      <c r="A17" t="s">
        <v>12</v>
      </c>
      <c r="B17" s="6">
        <v>0.2</v>
      </c>
      <c r="C17" s="6">
        <v>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Answer Report 2</vt:lpstr>
      <vt:lpstr>Sensitivity Report 2</vt:lpstr>
      <vt:lpstr>Production Plan</vt:lpstr>
      <vt:lpstr>C</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Bledsoe</dc:creator>
  <cp:lastModifiedBy>Bledsoe</cp:lastModifiedBy>
  <dcterms:created xsi:type="dcterms:W3CDTF">2012-01-22T23:50:03Z</dcterms:created>
  <dcterms:modified xsi:type="dcterms:W3CDTF">2012-02-02T22:29:24Z</dcterms:modified>
</cp:coreProperties>
</file>