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<sst xmlns="http://schemas.openxmlformats.org/spreadsheetml/2006/main" count="174" uniqueCount="161">
  <si>
    <t>Congratulations, you have just been offered the position of Controller for JP Inc, a diversified</t>
  </si>
  <si>
    <t xml:space="preserve">manufactuer of computer and electronic equipment.  </t>
  </si>
  <si>
    <t>The Balance Sheet and supporting information are provided below.</t>
  </si>
  <si>
    <r>
      <t xml:space="preserve">The company has a single outstanding debt issued on </t>
    </r>
    <r>
      <rPr>
        <b/>
        <sz val="10"/>
        <rFont val="Arial"/>
        <family val="2"/>
      </rPr>
      <t>Dec 31, 1999.</t>
    </r>
  </si>
  <si>
    <t>Face Value</t>
  </si>
  <si>
    <t>Coupon Rate</t>
  </si>
  <si>
    <t>Market interest rate when issued</t>
  </si>
  <si>
    <t>Term in years</t>
  </si>
  <si>
    <t>Interest is payable semi-annually on Jan 1 and July 1.</t>
  </si>
  <si>
    <t xml:space="preserve">The company issued 15,000,000 shares of Common Stock on Jan 1, 1997.  The shares </t>
  </si>
  <si>
    <t>were sold for $7.75 per share.</t>
  </si>
  <si>
    <t>JP Inc</t>
  </si>
  <si>
    <t>Balance Sheet</t>
  </si>
  <si>
    <t>As of 31 Dec 2003</t>
  </si>
  <si>
    <t>Dollars in Thousands</t>
  </si>
  <si>
    <t>Assets</t>
  </si>
  <si>
    <t>Current Assets</t>
  </si>
  <si>
    <t>Cash</t>
  </si>
  <si>
    <t>Accounts Receivable</t>
  </si>
  <si>
    <t>Less Allowance for Doubtful accounts</t>
  </si>
  <si>
    <t>Net Accounts Receivable</t>
  </si>
  <si>
    <t>Prepaid Expenses</t>
  </si>
  <si>
    <t>Inventory</t>
  </si>
  <si>
    <t>Total Current Assets</t>
  </si>
  <si>
    <t>Long-term Assets</t>
  </si>
  <si>
    <t>Patents</t>
  </si>
  <si>
    <t>Property, Plant, and Equipment</t>
  </si>
  <si>
    <t>Less Accumulated Depreciation</t>
  </si>
  <si>
    <t>Net Property, Plant, and Equipment</t>
  </si>
  <si>
    <t>Total Long-Term Assets</t>
  </si>
  <si>
    <t>Total Assets</t>
  </si>
  <si>
    <t>Liabilities</t>
  </si>
  <si>
    <t>Current Liabilities</t>
  </si>
  <si>
    <t>Accounts Payable</t>
  </si>
  <si>
    <t>Salaries Payable</t>
  </si>
  <si>
    <t>Interest Payable</t>
  </si>
  <si>
    <t>Income Tax Payable</t>
  </si>
  <si>
    <t>Total Current Liabilities</t>
  </si>
  <si>
    <t>Long Term Liabilities</t>
  </si>
  <si>
    <t>Deferred Tax Liability</t>
  </si>
  <si>
    <t>Liability For Pension Expense, Not Funded</t>
  </si>
  <si>
    <t>Long-Term Debt</t>
  </si>
  <si>
    <t>Less Discount</t>
  </si>
  <si>
    <t>Net Debt</t>
  </si>
  <si>
    <t>Total Long-Term Liabilities</t>
  </si>
  <si>
    <t>Total Liabilities</t>
  </si>
  <si>
    <t>Shareholder Equity</t>
  </si>
  <si>
    <t>Common Stock at Par ($1 Par Value)</t>
  </si>
  <si>
    <t>Additional Paid-in-Capital</t>
  </si>
  <si>
    <t>Retained Earnings</t>
  </si>
  <si>
    <t>Total Shareholder equity</t>
  </si>
  <si>
    <t>Total Liabilities and Shareholder Equity</t>
  </si>
  <si>
    <t>Transactions in 2004</t>
  </si>
  <si>
    <t>All numbers below are actual numbers (i.e. not reported in thousands)</t>
  </si>
  <si>
    <t xml:space="preserve">On Jan 1, 2004, You are promoted to Vice President and Chief Financial Officer.  </t>
  </si>
  <si>
    <t>You immediately recommend that we implement a stock option plan with the</t>
  </si>
  <si>
    <t xml:space="preserve"> following particulars.</t>
  </si>
  <si>
    <t>Grant Date</t>
  </si>
  <si>
    <t>Vesting Date</t>
  </si>
  <si>
    <t>Number of Shares</t>
  </si>
  <si>
    <t>Current Market price of stock</t>
  </si>
  <si>
    <t xml:space="preserve">Exercise Price </t>
  </si>
  <si>
    <t>Fair Market Value of Option</t>
  </si>
  <si>
    <t>The company utilizes the Fair Value method for recognizing stock option expense.</t>
  </si>
  <si>
    <t>The company pays all Current Liabilities outstanding as of Dec 31, 2003.</t>
  </si>
  <si>
    <t>The company collects</t>
  </si>
  <si>
    <t>of the outstanding A/R</t>
  </si>
  <si>
    <t>and writes off</t>
  </si>
  <si>
    <t>of A/R</t>
  </si>
  <si>
    <t xml:space="preserve">You notice that the company has a significant amount of excess cash on the Balance </t>
  </si>
  <si>
    <t xml:space="preserve">Sheet.  You comment to the CEO (interestingly enough, named Doug) that perhaps you </t>
  </si>
  <si>
    <t xml:space="preserve"> could increase the company's bottom line by investing some of these funds in</t>
  </si>
  <si>
    <t xml:space="preserve"> various securities.  </t>
  </si>
  <si>
    <t>So you buy the following shares</t>
  </si>
  <si>
    <t>Classify as</t>
  </si>
  <si>
    <t># of share</t>
  </si>
  <si>
    <t>Symbol</t>
  </si>
  <si>
    <t>$ per share</t>
  </si>
  <si>
    <t>HD</t>
  </si>
  <si>
    <t>Available for Sale</t>
  </si>
  <si>
    <t>GE</t>
  </si>
  <si>
    <t>Dis</t>
  </si>
  <si>
    <t>Trading Securities</t>
  </si>
  <si>
    <t>On April 1, 2004, we sign a deal to build large ocean going ships for the Navy (Navy Contract)</t>
  </si>
  <si>
    <t>We will begin construction of these ships on:</t>
  </si>
  <si>
    <t>construction start date</t>
  </si>
  <si>
    <t>construction completion</t>
  </si>
  <si>
    <t>Contract Value</t>
  </si>
  <si>
    <t>Estimated Cost to Complete</t>
  </si>
  <si>
    <t>You talk with the Production Manager and he is confident that they can estimate</t>
  </si>
  <si>
    <t>the costs accurately and ofcourse you can count on the Navy to pay its bills.</t>
  </si>
  <si>
    <t>In anticipation of these project, I along with the Production Manager determine that</t>
  </si>
  <si>
    <t xml:space="preserve">we will need to acquire a floating dry dock.  </t>
  </si>
  <si>
    <t>We are unable to access the capital markets necessary to purchase a dry dock, however</t>
  </si>
  <si>
    <t xml:space="preserve">you recommend that we enter into a lease.  You locate an available dry dock and </t>
  </si>
  <si>
    <t>negotiate the following terms with the owner.</t>
  </si>
  <si>
    <t>Economic Life of floating dry dock</t>
  </si>
  <si>
    <t>yrs</t>
  </si>
  <si>
    <t>Lease term</t>
  </si>
  <si>
    <t>First lease payment due on Jul 1, 2004</t>
  </si>
  <si>
    <t>Interest Rate</t>
  </si>
  <si>
    <t xml:space="preserve">Each semi-annual lease payment is </t>
  </si>
  <si>
    <t>Taxes and Insurance are included in the lease payment</t>
  </si>
  <si>
    <t xml:space="preserve">listed above.  The taxes and insurance are </t>
  </si>
  <si>
    <t>per semi-annual payment</t>
  </si>
  <si>
    <t>The Company has a Defined Benefit Pension Plan which it traditionally has underfunded,</t>
  </si>
  <si>
    <t xml:space="preserve">The partuclars for the plan </t>
  </si>
  <si>
    <t>as of Jan 1, 2004</t>
  </si>
  <si>
    <t>Projected Benefit Obligation</t>
  </si>
  <si>
    <t>Plan Assets</t>
  </si>
  <si>
    <t>You review the records, meet with the actuaries and determine the following</t>
  </si>
  <si>
    <t>variables related to the Defined Benefit Pension Plan as of Dec 31, 2004</t>
  </si>
  <si>
    <t>Annual Service Cost for services in 2004</t>
  </si>
  <si>
    <t>Settlement Rate</t>
  </si>
  <si>
    <t>Expected Rate of Return on Plan Assets</t>
  </si>
  <si>
    <t>Actual Rate of Return on Plan Assets</t>
  </si>
  <si>
    <t>Benefits paid to retirees</t>
  </si>
  <si>
    <t xml:space="preserve">At the end of 2004, the company transfers </t>
  </si>
  <si>
    <t>to the Pension trustee.</t>
  </si>
  <si>
    <t>Pension expense should be reported as Compensation Expense</t>
  </si>
  <si>
    <t>It is now December 31st and you look back at your records and note the following:</t>
  </si>
  <si>
    <t>Sales of Pleasure boats really took off this year.  In fact, your manufacturing plant</t>
  </si>
  <si>
    <t>Cost of Boats Produced</t>
  </si>
  <si>
    <t>Sales Revenue of Boats</t>
  </si>
  <si>
    <t>Cost of Boats Sold</t>
  </si>
  <si>
    <t xml:space="preserve">As of Dec 31, you have collected </t>
  </si>
  <si>
    <t>of pleasure boat sales revenue</t>
  </si>
  <si>
    <t xml:space="preserve">As of Dec 31, you have paid </t>
  </si>
  <si>
    <t>of the cost of boats produced</t>
  </si>
  <si>
    <t xml:space="preserve"> has been paid, the remaining</t>
  </si>
  <si>
    <t>amount represents salaries to</t>
  </si>
  <si>
    <t xml:space="preserve"> production workers which has </t>
  </si>
  <si>
    <t>not been paid.</t>
  </si>
  <si>
    <t>The commercial boat business also did well:</t>
  </si>
  <si>
    <t>of commercial boat sales revenue</t>
  </si>
  <si>
    <t>The remaining amount is recorded</t>
  </si>
  <si>
    <t>as a Note Receivable signed Oct 1</t>
  </si>
  <si>
    <t xml:space="preserve">due March 31 earning </t>
  </si>
  <si>
    <t>simple annual interest</t>
  </si>
  <si>
    <t xml:space="preserve">You receive the brokers statement on your investment portfolio and </t>
  </si>
  <si>
    <t>the stock prices are now:</t>
  </si>
  <si>
    <t>Ensure that you record all interest payments and amortizations.</t>
  </si>
  <si>
    <t>The Production Manager turns in the production status report</t>
  </si>
  <si>
    <t>Costs Incurred to Date</t>
  </si>
  <si>
    <t>All of the costs incurred in construction have been paid (that is the credit is to Cash).</t>
  </si>
  <si>
    <t>We have billed the Navy</t>
  </si>
  <si>
    <t>for work performed and</t>
  </si>
  <si>
    <t xml:space="preserve">have received </t>
  </si>
  <si>
    <t>in payments.</t>
  </si>
  <si>
    <t>You review the ledgers and make the following determinations</t>
  </si>
  <si>
    <t>Depreciation Expense for Property, Plant and Equipment is</t>
  </si>
  <si>
    <t>The depreciation above includes Depreciation expense for the Dry Dock.</t>
  </si>
  <si>
    <t>Include the Capital Leased Asset as part of Property, Plant, and Equipment.</t>
  </si>
  <si>
    <t>Amortization Expense for the Patent is</t>
  </si>
  <si>
    <t>of the prepaid expenses were used up.  These expenses</t>
  </si>
  <si>
    <t>should be charged to Administrative Expense</t>
  </si>
  <si>
    <t xml:space="preserve">You estimate that </t>
  </si>
  <si>
    <t>of your accounts receivable will be uncollectible.</t>
  </si>
  <si>
    <t xml:space="preserve">You determine that Book Income exceeds Taxable Income by </t>
  </si>
  <si>
    <t>This difference is related to Long-term assets:</t>
  </si>
  <si>
    <t>Your tax rate 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</si>
</sst>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0"/>
    </font>
    <font>
      <u val="doubleAccounting"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4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orary%20Internet%20Files\Content.IE5\FEZ1XDJ3\ACC304%20spring%2005%20comp%20probl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enarios"/>
      <sheetName val="Calculations"/>
      <sheetName val="Trial balance"/>
      <sheetName val="Entries"/>
      <sheetName val="Chart of Accounts"/>
      <sheetName val="Financial Statements"/>
    </sheetNames>
    <sheetDataSet>
      <sheetData sheetId="1">
        <row r="21">
          <cell r="E21">
            <v>1650</v>
          </cell>
          <cell r="H21">
            <v>7122.099025862927</v>
          </cell>
          <cell r="K21">
            <v>59999.99999999998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209"/>
  <sheetViews>
    <sheetView tabSelected="1" workbookViewId="0" topLeftCell="A188">
      <selection activeCell="L201" sqref="L201"/>
    </sheetView>
  </sheetViews>
  <sheetFormatPr defaultColWidth="9.140625" defaultRowHeight="12.75"/>
  <cols>
    <col min="1" max="1" width="1.57421875" style="0" customWidth="1"/>
    <col min="2" max="2" width="3.28125" style="0" customWidth="1"/>
    <col min="3" max="3" width="2.8515625" style="0" customWidth="1"/>
    <col min="6" max="6" width="3.8515625" style="0" customWidth="1"/>
    <col min="7" max="7" width="2.57421875" style="0" customWidth="1"/>
    <col min="8" max="8" width="13.8515625" style="0" customWidth="1"/>
    <col min="9" max="9" width="11.421875" style="0" customWidth="1"/>
    <col min="10" max="10" width="11.28125" style="0" customWidth="1"/>
    <col min="11" max="11" width="1.421875" style="0" customWidth="1"/>
    <col min="12" max="12" width="16.7109375" style="0" customWidth="1"/>
  </cols>
  <sheetData>
    <row r="2" ht="12.75">
      <c r="B2" t="s">
        <v>0</v>
      </c>
    </row>
    <row r="3" ht="12.75">
      <c r="B3" t="s">
        <v>1</v>
      </c>
    </row>
    <row r="6" ht="12.75">
      <c r="B6" t="s">
        <v>2</v>
      </c>
    </row>
    <row r="8" ht="12.75">
      <c r="B8" t="s">
        <v>3</v>
      </c>
    </row>
    <row r="10" spans="2:10" ht="12.75">
      <c r="B10" t="s">
        <v>4</v>
      </c>
      <c r="J10" s="1">
        <v>60000</v>
      </c>
    </row>
    <row r="11" spans="2:10" ht="12.75">
      <c r="B11" t="s">
        <v>5</v>
      </c>
      <c r="J11" s="2">
        <v>0.055</v>
      </c>
    </row>
    <row r="12" spans="2:10" ht="12.75">
      <c r="B12" t="s">
        <v>6</v>
      </c>
      <c r="J12" s="2">
        <v>0.075</v>
      </c>
    </row>
    <row r="13" spans="2:10" ht="12.75">
      <c r="B13" t="s">
        <v>7</v>
      </c>
      <c r="J13">
        <v>12</v>
      </c>
    </row>
    <row r="14" ht="12.75">
      <c r="B14" t="s">
        <v>8</v>
      </c>
    </row>
    <row r="16" ht="12.75">
      <c r="B16" t="s">
        <v>9</v>
      </c>
    </row>
    <row r="17" ht="12.75">
      <c r="B17" t="s">
        <v>10</v>
      </c>
    </row>
    <row r="19" spans="2:12" ht="15.75">
      <c r="B19" s="17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2:12" ht="15.75">
      <c r="B20" s="17" t="s">
        <v>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2:12" ht="15.75">
      <c r="B21" s="17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2:12" ht="12.75">
      <c r="B22" s="18" t="s">
        <v>14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4" ht="12.75">
      <c r="B24" s="3" t="s">
        <v>15</v>
      </c>
    </row>
    <row r="25" ht="12.75">
      <c r="B25" t="s">
        <v>16</v>
      </c>
    </row>
    <row r="26" spans="3:12" ht="12.75">
      <c r="C26" t="s">
        <v>17</v>
      </c>
      <c r="L26" s="1">
        <v>27930</v>
      </c>
    </row>
    <row r="27" spans="3:10" ht="12.75">
      <c r="C27" t="s">
        <v>18</v>
      </c>
      <c r="J27" s="1">
        <v>22500</v>
      </c>
    </row>
    <row r="28" spans="4:10" ht="15">
      <c r="D28" t="s">
        <v>19</v>
      </c>
      <c r="J28" s="4">
        <v>614</v>
      </c>
    </row>
    <row r="29" spans="3:12" ht="12.75">
      <c r="C29" t="s">
        <v>20</v>
      </c>
      <c r="J29" s="5"/>
      <c r="L29" s="5">
        <f>J27-J28</f>
        <v>21886</v>
      </c>
    </row>
    <row r="30" spans="3:12" ht="12.75">
      <c r="C30" s="6" t="s">
        <v>21</v>
      </c>
      <c r="L30" s="5">
        <v>10250</v>
      </c>
    </row>
    <row r="31" spans="3:12" ht="15">
      <c r="C31" t="s">
        <v>22</v>
      </c>
      <c r="L31" s="4">
        <v>45000</v>
      </c>
    </row>
    <row r="32" spans="2:12" ht="15">
      <c r="B32" t="s">
        <v>23</v>
      </c>
      <c r="J32" s="5"/>
      <c r="L32" s="4">
        <f>SUM(L26:L31)</f>
        <v>105066</v>
      </c>
    </row>
    <row r="33" ht="12.75">
      <c r="J33" s="5"/>
    </row>
    <row r="34" spans="2:10" ht="12.75">
      <c r="B34" s="3" t="s">
        <v>24</v>
      </c>
      <c r="J34" s="5"/>
    </row>
    <row r="35" spans="2:12" ht="12.75">
      <c r="B35" s="3"/>
      <c r="C35" t="s">
        <v>25</v>
      </c>
      <c r="J35" s="5"/>
      <c r="L35" s="1">
        <v>10500</v>
      </c>
    </row>
    <row r="36" spans="3:10" ht="12.75">
      <c r="C36" t="s">
        <v>26</v>
      </c>
      <c r="J36" s="1">
        <v>105000</v>
      </c>
    </row>
    <row r="37" spans="4:10" ht="15">
      <c r="D37" t="s">
        <v>27</v>
      </c>
      <c r="J37" s="4">
        <v>15500</v>
      </c>
    </row>
    <row r="38" spans="3:12" ht="15">
      <c r="C38" t="s">
        <v>28</v>
      </c>
      <c r="J38" s="5"/>
      <c r="L38" s="4">
        <f>J36-J37</f>
        <v>89500</v>
      </c>
    </row>
    <row r="39" spans="2:12" ht="15">
      <c r="B39" s="3" t="s">
        <v>29</v>
      </c>
      <c r="J39" s="5"/>
      <c r="L39" s="4">
        <f>SUM(L35:L38)</f>
        <v>100000</v>
      </c>
    </row>
    <row r="40" ht="12.75">
      <c r="J40" s="5"/>
    </row>
    <row r="41" spans="2:12" ht="15">
      <c r="B41" s="3" t="s">
        <v>30</v>
      </c>
      <c r="J41" s="5"/>
      <c r="L41" s="7">
        <f>L32+L39</f>
        <v>205066</v>
      </c>
    </row>
    <row r="42" ht="12.75">
      <c r="J42" s="5"/>
    </row>
    <row r="43" spans="2:10" ht="12.75">
      <c r="B43" s="3" t="s">
        <v>31</v>
      </c>
      <c r="J43" s="5"/>
    </row>
    <row r="44" spans="2:10" ht="12.75">
      <c r="B44" s="3" t="s">
        <v>32</v>
      </c>
      <c r="J44" s="5"/>
    </row>
    <row r="45" spans="3:12" ht="12.75">
      <c r="C45" t="s">
        <v>33</v>
      </c>
      <c r="L45" s="5">
        <v>2284</v>
      </c>
    </row>
    <row r="46" spans="3:12" ht="12.75">
      <c r="C46" t="s">
        <v>34</v>
      </c>
      <c r="L46" s="5">
        <v>2030</v>
      </c>
    </row>
    <row r="47" spans="3:12" ht="12.75">
      <c r="C47" t="s">
        <v>35</v>
      </c>
      <c r="L47" s="5">
        <f>'[1]Calculations'!E21</f>
        <v>1650</v>
      </c>
    </row>
    <row r="48" spans="3:12" ht="15">
      <c r="C48" t="s">
        <v>36</v>
      </c>
      <c r="L48" s="4">
        <v>7750</v>
      </c>
    </row>
    <row r="49" spans="2:12" ht="15">
      <c r="B49" s="3" t="s">
        <v>37</v>
      </c>
      <c r="J49" s="5"/>
      <c r="L49" s="4">
        <f>SUM(L45:L48)</f>
        <v>13714</v>
      </c>
    </row>
    <row r="50" ht="12.75">
      <c r="J50" s="5"/>
    </row>
    <row r="51" spans="2:10" ht="12.75">
      <c r="B51" t="s">
        <v>38</v>
      </c>
      <c r="J51" s="5"/>
    </row>
    <row r="52" spans="3:12" ht="12.75">
      <c r="C52" t="s">
        <v>39</v>
      </c>
      <c r="L52" s="5">
        <v>1624.7775</v>
      </c>
    </row>
    <row r="53" spans="3:12" ht="12.75">
      <c r="C53" s="6" t="s">
        <v>40</v>
      </c>
      <c r="L53" s="5">
        <f>(I131-I132)/1000</f>
        <v>2400</v>
      </c>
    </row>
    <row r="54" spans="3:10" ht="12.75">
      <c r="C54" t="s">
        <v>41</v>
      </c>
      <c r="J54" s="1">
        <f>'[1]Calculations'!K21</f>
        <v>59999.99999999998</v>
      </c>
    </row>
    <row r="55" spans="4:10" ht="15">
      <c r="D55" t="s">
        <v>42</v>
      </c>
      <c r="J55" s="4">
        <f>'[1]Calculations'!H21</f>
        <v>7122.099025862927</v>
      </c>
    </row>
    <row r="56" spans="3:12" ht="15">
      <c r="C56" t="s">
        <v>43</v>
      </c>
      <c r="J56" s="5"/>
      <c r="L56" s="4">
        <f>J54-J55</f>
        <v>52877.900974137054</v>
      </c>
    </row>
    <row r="57" spans="2:12" ht="15">
      <c r="B57" s="3" t="s">
        <v>44</v>
      </c>
      <c r="J57" s="5"/>
      <c r="L57" s="4">
        <f>SUM(L52:L56)</f>
        <v>56902.67847413705</v>
      </c>
    </row>
    <row r="58" ht="12.75">
      <c r="J58" s="5"/>
    </row>
    <row r="59" spans="2:12" ht="15">
      <c r="B59" s="3" t="s">
        <v>45</v>
      </c>
      <c r="J59" s="5"/>
      <c r="L59" s="4">
        <f>L49+L57</f>
        <v>70616.67847413705</v>
      </c>
    </row>
    <row r="60" ht="12.75">
      <c r="J60" s="5"/>
    </row>
    <row r="61" spans="2:10" ht="12.75">
      <c r="B61" s="3" t="s">
        <v>46</v>
      </c>
      <c r="J61" s="5"/>
    </row>
    <row r="62" spans="3:12" ht="12.75">
      <c r="C62" t="s">
        <v>47</v>
      </c>
      <c r="J62" s="5"/>
      <c r="L62" s="5">
        <v>15000</v>
      </c>
    </row>
    <row r="63" spans="3:12" ht="12.75">
      <c r="C63" t="s">
        <v>48</v>
      </c>
      <c r="J63" s="5"/>
      <c r="L63" s="5">
        <f>L62*6.75</f>
        <v>101250</v>
      </c>
    </row>
    <row r="64" spans="3:12" ht="15">
      <c r="C64" t="s">
        <v>49</v>
      </c>
      <c r="J64" s="5"/>
      <c r="L64" s="4">
        <f>L41-L59-L62-L63</f>
        <v>18199.321525862964</v>
      </c>
    </row>
    <row r="65" spans="2:12" ht="15">
      <c r="B65" s="3" t="s">
        <v>50</v>
      </c>
      <c r="J65" s="5"/>
      <c r="L65" s="4">
        <f>SUM(L62:L64)</f>
        <v>134449.32152586296</v>
      </c>
    </row>
    <row r="66" ht="12.75">
      <c r="J66" s="5"/>
    </row>
    <row r="67" spans="2:12" ht="15">
      <c r="B67" s="3" t="s">
        <v>51</v>
      </c>
      <c r="J67" s="5"/>
      <c r="L67" s="7">
        <f>L59+L65</f>
        <v>205066</v>
      </c>
    </row>
    <row r="71" ht="18">
      <c r="B71" s="8" t="s">
        <v>52</v>
      </c>
    </row>
    <row r="72" spans="2:12" ht="15">
      <c r="B72" s="9" t="s">
        <v>53</v>
      </c>
      <c r="C72" s="9"/>
      <c r="D72" s="9"/>
      <c r="E72" s="9"/>
      <c r="F72" s="9"/>
      <c r="G72" s="9"/>
      <c r="H72" s="9"/>
      <c r="I72" s="9"/>
      <c r="J72" s="9"/>
      <c r="K72" s="9"/>
      <c r="L72" s="9"/>
    </row>
    <row r="74" spans="2:4" ht="12.75">
      <c r="B74">
        <v>1</v>
      </c>
      <c r="D74" t="s">
        <v>54</v>
      </c>
    </row>
    <row r="75" ht="12.75">
      <c r="D75" t="s">
        <v>55</v>
      </c>
    </row>
    <row r="76" ht="12.75">
      <c r="D76" t="s">
        <v>56</v>
      </c>
    </row>
    <row r="78" spans="4:8" ht="12.75">
      <c r="D78" t="s">
        <v>57</v>
      </c>
      <c r="H78" s="10">
        <v>37987</v>
      </c>
    </row>
    <row r="79" spans="4:8" ht="12.75">
      <c r="D79" t="s">
        <v>58</v>
      </c>
      <c r="H79" s="10">
        <v>38718</v>
      </c>
    </row>
    <row r="80" spans="4:8" ht="12.75">
      <c r="D80" t="s">
        <v>59</v>
      </c>
      <c r="H80" s="11">
        <v>1000000</v>
      </c>
    </row>
    <row r="81" spans="4:8" ht="12.75">
      <c r="D81" t="s">
        <v>60</v>
      </c>
      <c r="H81" s="12">
        <v>15.75</v>
      </c>
    </row>
    <row r="82" spans="4:8" ht="12.75">
      <c r="D82" t="s">
        <v>61</v>
      </c>
      <c r="H82" s="12">
        <v>16.75</v>
      </c>
    </row>
    <row r="83" spans="4:8" ht="12.75">
      <c r="D83" t="s">
        <v>62</v>
      </c>
      <c r="H83" s="12">
        <v>4</v>
      </c>
    </row>
    <row r="85" ht="12.75">
      <c r="D85" t="s">
        <v>63</v>
      </c>
    </row>
    <row r="87" spans="2:4" ht="12.75">
      <c r="B87">
        <v>2</v>
      </c>
      <c r="D87" t="s">
        <v>64</v>
      </c>
    </row>
    <row r="89" spans="4:9" ht="12.75">
      <c r="D89" t="s">
        <v>65</v>
      </c>
      <c r="H89" s="1">
        <v>17000000</v>
      </c>
      <c r="I89" t="s">
        <v>66</v>
      </c>
    </row>
    <row r="90" spans="4:9" ht="12.75">
      <c r="D90" t="s">
        <v>67</v>
      </c>
      <c r="H90" s="1">
        <v>500000</v>
      </c>
      <c r="I90" t="s">
        <v>68</v>
      </c>
    </row>
    <row r="92" spans="2:4" ht="12.75">
      <c r="B92">
        <v>3</v>
      </c>
      <c r="D92" t="s">
        <v>69</v>
      </c>
    </row>
    <row r="93" ht="12.75">
      <c r="D93" t="s">
        <v>70</v>
      </c>
    </row>
    <row r="94" ht="12.75">
      <c r="D94" t="s">
        <v>71</v>
      </c>
    </row>
    <row r="95" ht="12.75">
      <c r="D95" t="s">
        <v>72</v>
      </c>
    </row>
    <row r="97" spans="4:9" ht="12.75">
      <c r="D97" t="s">
        <v>73</v>
      </c>
      <c r="I97" t="s">
        <v>74</v>
      </c>
    </row>
    <row r="98" spans="4:8" ht="12.75">
      <c r="D98" t="s">
        <v>75</v>
      </c>
      <c r="E98" t="s">
        <v>76</v>
      </c>
      <c r="H98" t="s">
        <v>77</v>
      </c>
    </row>
    <row r="99" spans="4:9" ht="12.75">
      <c r="D99" s="11">
        <v>100000</v>
      </c>
      <c r="E99" t="s">
        <v>78</v>
      </c>
      <c r="H99">
        <v>38</v>
      </c>
      <c r="I99" t="s">
        <v>79</v>
      </c>
    </row>
    <row r="100" spans="4:9" ht="12.75">
      <c r="D100" s="11">
        <v>100000</v>
      </c>
      <c r="E100" t="s">
        <v>80</v>
      </c>
      <c r="H100">
        <v>34</v>
      </c>
      <c r="I100" t="s">
        <v>79</v>
      </c>
    </row>
    <row r="101" spans="4:9" ht="12.75">
      <c r="D101" s="11">
        <v>100000</v>
      </c>
      <c r="E101" t="s">
        <v>81</v>
      </c>
      <c r="H101">
        <v>24</v>
      </c>
      <c r="I101" t="s">
        <v>82</v>
      </c>
    </row>
    <row r="103" spans="2:4" ht="12.75">
      <c r="B103">
        <v>4</v>
      </c>
      <c r="D103" t="s">
        <v>83</v>
      </c>
    </row>
    <row r="104" ht="12.75">
      <c r="D104" t="s">
        <v>84</v>
      </c>
    </row>
    <row r="106" spans="4:8" ht="12.75">
      <c r="D106" t="s">
        <v>85</v>
      </c>
      <c r="H106" s="10">
        <v>38169</v>
      </c>
    </row>
    <row r="107" spans="4:8" ht="12.75">
      <c r="D107" t="s">
        <v>86</v>
      </c>
      <c r="H107" s="10">
        <v>38717</v>
      </c>
    </row>
    <row r="108" spans="4:8" ht="12.75">
      <c r="D108" t="s">
        <v>87</v>
      </c>
      <c r="H108" s="1">
        <v>10000000</v>
      </c>
    </row>
    <row r="109" spans="4:8" ht="12.75">
      <c r="D109" t="s">
        <v>88</v>
      </c>
      <c r="H109" s="1">
        <v>5000000</v>
      </c>
    </row>
    <row r="111" ht="12.75">
      <c r="D111" t="s">
        <v>89</v>
      </c>
    </row>
    <row r="112" ht="12.75">
      <c r="D112" t="s">
        <v>90</v>
      </c>
    </row>
    <row r="114" spans="2:4" ht="12.75">
      <c r="B114">
        <v>5</v>
      </c>
      <c r="D114" t="s">
        <v>91</v>
      </c>
    </row>
    <row r="115" ht="12.75">
      <c r="D115" t="s">
        <v>92</v>
      </c>
    </row>
    <row r="116" ht="12.75">
      <c r="D116" t="s">
        <v>93</v>
      </c>
    </row>
    <row r="117" ht="12.75">
      <c r="D117" t="s">
        <v>94</v>
      </c>
    </row>
    <row r="118" ht="12.75">
      <c r="D118" t="s">
        <v>95</v>
      </c>
    </row>
    <row r="120" spans="4:10" ht="12.75">
      <c r="D120" t="s">
        <v>96</v>
      </c>
      <c r="I120">
        <v>25</v>
      </c>
      <c r="J120" t="s">
        <v>97</v>
      </c>
    </row>
    <row r="121" spans="4:10" ht="12.75">
      <c r="D121" t="s">
        <v>98</v>
      </c>
      <c r="I121">
        <v>25</v>
      </c>
      <c r="J121" t="s">
        <v>97</v>
      </c>
    </row>
    <row r="122" ht="12.75">
      <c r="D122" t="s">
        <v>99</v>
      </c>
    </row>
    <row r="123" spans="4:9" ht="12.75">
      <c r="D123" t="s">
        <v>100</v>
      </c>
      <c r="I123" s="2">
        <v>0.075</v>
      </c>
    </row>
    <row r="124" spans="4:9" ht="12.75">
      <c r="D124" t="s">
        <v>101</v>
      </c>
      <c r="I124" s="1">
        <v>955188</v>
      </c>
    </row>
    <row r="125" spans="4:9" ht="12.75">
      <c r="D125" t="s">
        <v>102</v>
      </c>
      <c r="I125" s="1"/>
    </row>
    <row r="126" spans="4:10" ht="12.75">
      <c r="D126" t="s">
        <v>103</v>
      </c>
      <c r="I126" s="1">
        <v>10000</v>
      </c>
      <c r="J126" t="s">
        <v>104</v>
      </c>
    </row>
    <row r="128" spans="2:4" ht="12.75">
      <c r="B128">
        <v>6</v>
      </c>
      <c r="D128" t="s">
        <v>105</v>
      </c>
    </row>
    <row r="129" ht="12.75">
      <c r="D129" t="s">
        <v>106</v>
      </c>
    </row>
    <row r="130" spans="4:8" ht="12.75">
      <c r="D130" s="3" t="s">
        <v>107</v>
      </c>
      <c r="E130" s="3"/>
      <c r="F130" s="3"/>
      <c r="G130" s="3"/>
      <c r="H130" s="3"/>
    </row>
    <row r="131" spans="4:9" ht="12.75">
      <c r="D131" t="s">
        <v>108</v>
      </c>
      <c r="I131" s="5">
        <v>4400000</v>
      </c>
    </row>
    <row r="132" spans="4:9" ht="12.75">
      <c r="D132" t="s">
        <v>109</v>
      </c>
      <c r="I132" s="5">
        <v>2000000</v>
      </c>
    </row>
    <row r="134" ht="12.75">
      <c r="D134" t="s">
        <v>110</v>
      </c>
    </row>
    <row r="135" ht="12.75">
      <c r="D135" t="s">
        <v>111</v>
      </c>
    </row>
    <row r="137" spans="4:10" ht="12.75">
      <c r="D137" t="s">
        <v>112</v>
      </c>
      <c r="I137" s="5">
        <v>950000</v>
      </c>
      <c r="J137" s="5"/>
    </row>
    <row r="138" spans="4:10" ht="12.75">
      <c r="D138" t="s">
        <v>113</v>
      </c>
      <c r="I138" s="2">
        <v>0.0825</v>
      </c>
      <c r="J138" s="5"/>
    </row>
    <row r="139" spans="4:10" ht="12.75">
      <c r="D139" t="s">
        <v>114</v>
      </c>
      <c r="I139" s="2">
        <v>0.11</v>
      </c>
      <c r="J139" s="5"/>
    </row>
    <row r="140" spans="4:10" ht="12.75">
      <c r="D140" t="s">
        <v>115</v>
      </c>
      <c r="I140" s="2">
        <f>I139</f>
        <v>0.11</v>
      </c>
      <c r="J140" s="5"/>
    </row>
    <row r="141" spans="4:10" ht="12.75">
      <c r="D141" t="s">
        <v>116</v>
      </c>
      <c r="I141" s="5">
        <v>0</v>
      </c>
      <c r="J141" s="5"/>
    </row>
    <row r="142" spans="9:10" ht="12.75">
      <c r="I142" s="5"/>
      <c r="J142" s="5"/>
    </row>
    <row r="143" spans="4:10" ht="12.75">
      <c r="D143" t="s">
        <v>117</v>
      </c>
      <c r="I143" s="5">
        <v>750000</v>
      </c>
      <c r="J143" s="5" t="s">
        <v>118</v>
      </c>
    </row>
    <row r="144" spans="4:10" ht="12.75">
      <c r="D144" t="s">
        <v>119</v>
      </c>
      <c r="I144" s="5"/>
      <c r="J144" s="5"/>
    </row>
    <row r="146" spans="2:4" ht="12.75">
      <c r="B146">
        <v>7</v>
      </c>
      <c r="D146" t="s">
        <v>120</v>
      </c>
    </row>
    <row r="148" ht="12.75">
      <c r="D148" t="s">
        <v>121</v>
      </c>
    </row>
    <row r="150" spans="4:8" ht="12.75">
      <c r="D150" t="s">
        <v>122</v>
      </c>
      <c r="H150" s="5">
        <v>55000000</v>
      </c>
    </row>
    <row r="151" spans="4:8" ht="12.75">
      <c r="D151" t="s">
        <v>123</v>
      </c>
      <c r="H151" s="5">
        <v>92000000</v>
      </c>
    </row>
    <row r="152" spans="4:8" ht="12.75">
      <c r="D152" t="s">
        <v>124</v>
      </c>
      <c r="H152" s="5">
        <v>64000000</v>
      </c>
    </row>
    <row r="153" ht="12.75">
      <c r="H153" s="5"/>
    </row>
    <row r="154" spans="4:10" ht="12.75">
      <c r="D154" t="s">
        <v>125</v>
      </c>
      <c r="H154" s="5"/>
      <c r="I154" s="2">
        <v>0.95</v>
      </c>
      <c r="J154" t="s">
        <v>126</v>
      </c>
    </row>
    <row r="155" spans="4:10" ht="12.75">
      <c r="D155" t="s">
        <v>127</v>
      </c>
      <c r="H155" s="5"/>
      <c r="I155" s="13">
        <f>ROUND(1-1/12,2)</f>
        <v>0.92</v>
      </c>
      <c r="J155" t="s">
        <v>128</v>
      </c>
    </row>
    <row r="156" spans="8:10" ht="12.75">
      <c r="H156" s="5"/>
      <c r="J156" t="s">
        <v>129</v>
      </c>
    </row>
    <row r="157" spans="8:10" ht="12.75">
      <c r="H157" s="5"/>
      <c r="J157" t="s">
        <v>130</v>
      </c>
    </row>
    <row r="158" spans="8:10" ht="12.75">
      <c r="H158" s="5"/>
      <c r="J158" t="s">
        <v>131</v>
      </c>
    </row>
    <row r="159" spans="8:10" ht="12.75">
      <c r="H159" s="5"/>
      <c r="J159" t="s">
        <v>132</v>
      </c>
    </row>
    <row r="160" ht="12.75">
      <c r="D160" t="s">
        <v>133</v>
      </c>
    </row>
    <row r="162" spans="4:8" ht="12.75">
      <c r="D162" t="s">
        <v>122</v>
      </c>
      <c r="H162" s="5">
        <v>45000000</v>
      </c>
    </row>
    <row r="163" spans="4:8" ht="12.75">
      <c r="D163" t="s">
        <v>123</v>
      </c>
      <c r="H163" s="5">
        <v>78000000</v>
      </c>
    </row>
    <row r="164" spans="4:8" ht="12.75">
      <c r="D164" t="s">
        <v>124</v>
      </c>
      <c r="H164" s="5">
        <v>47000000</v>
      </c>
    </row>
    <row r="166" spans="4:10" ht="12.75">
      <c r="D166" t="s">
        <v>125</v>
      </c>
      <c r="H166" s="5"/>
      <c r="I166" s="2">
        <v>0.8</v>
      </c>
      <c r="J166" t="s">
        <v>134</v>
      </c>
    </row>
    <row r="167" spans="8:10" ht="12.75">
      <c r="H167" s="5"/>
      <c r="I167" s="2"/>
      <c r="J167" t="s">
        <v>135</v>
      </c>
    </row>
    <row r="168" spans="8:10" ht="12.75">
      <c r="H168" s="5"/>
      <c r="I168" s="2"/>
      <c r="J168" t="s">
        <v>136</v>
      </c>
    </row>
    <row r="169" spans="8:10" ht="12.75">
      <c r="H169" s="5"/>
      <c r="I169" s="2"/>
      <c r="J169" t="s">
        <v>137</v>
      </c>
    </row>
    <row r="170" spans="8:10" ht="12.75">
      <c r="H170" s="5"/>
      <c r="I170" s="14">
        <v>0.09</v>
      </c>
      <c r="J170" t="s">
        <v>138</v>
      </c>
    </row>
    <row r="171" spans="4:10" ht="12.75">
      <c r="D171" t="s">
        <v>127</v>
      </c>
      <c r="H171" s="5"/>
      <c r="I171" s="13">
        <f>ROUND(1-1/12,2)</f>
        <v>0.92</v>
      </c>
      <c r="J171" t="s">
        <v>128</v>
      </c>
    </row>
    <row r="172" spans="8:10" ht="12.75">
      <c r="H172" s="5"/>
      <c r="J172" t="s">
        <v>129</v>
      </c>
    </row>
    <row r="173" spans="8:10" ht="12.75">
      <c r="H173" s="5"/>
      <c r="J173" t="s">
        <v>130</v>
      </c>
    </row>
    <row r="174" spans="8:10" ht="12.75">
      <c r="H174" s="5"/>
      <c r="J174" t="s">
        <v>131</v>
      </c>
    </row>
    <row r="175" spans="8:10" ht="12.75">
      <c r="H175" s="5"/>
      <c r="J175" t="s">
        <v>132</v>
      </c>
    </row>
    <row r="177" spans="2:4" ht="12.75">
      <c r="B177">
        <v>8</v>
      </c>
      <c r="D177" t="s">
        <v>139</v>
      </c>
    </row>
    <row r="178" ht="12.75">
      <c r="D178" t="s">
        <v>140</v>
      </c>
    </row>
    <row r="179" spans="4:8" ht="12.75">
      <c r="D179" t="str">
        <f aca="true" t="shared" si="0" ref="D179:E182">D98</f>
        <v># of share</v>
      </c>
      <c r="E179" t="str">
        <f t="shared" si="0"/>
        <v>Symbol</v>
      </c>
      <c r="H179" t="str">
        <f>H98</f>
        <v>$ per share</v>
      </c>
    </row>
    <row r="180" spans="4:8" ht="12.75">
      <c r="D180" s="11">
        <f t="shared" si="0"/>
        <v>100000</v>
      </c>
      <c r="E180" t="str">
        <f t="shared" si="0"/>
        <v>HD</v>
      </c>
      <c r="H180">
        <v>44</v>
      </c>
    </row>
    <row r="181" spans="4:8" ht="12.75">
      <c r="D181" s="11">
        <f t="shared" si="0"/>
        <v>100000</v>
      </c>
      <c r="E181" t="str">
        <f t="shared" si="0"/>
        <v>GE</v>
      </c>
      <c r="H181">
        <v>40</v>
      </c>
    </row>
    <row r="182" spans="4:8" ht="12.75">
      <c r="D182" s="11">
        <f t="shared" si="0"/>
        <v>100000</v>
      </c>
      <c r="E182" t="str">
        <f t="shared" si="0"/>
        <v>Dis</v>
      </c>
      <c r="H182">
        <v>20</v>
      </c>
    </row>
    <row r="184" spans="2:4" ht="12.75">
      <c r="B184">
        <v>9</v>
      </c>
      <c r="D184" t="s">
        <v>141</v>
      </c>
    </row>
    <row r="186" spans="2:4" ht="12.75">
      <c r="B186">
        <v>10</v>
      </c>
      <c r="D186" t="s">
        <v>142</v>
      </c>
    </row>
    <row r="188" spans="4:8" ht="12.75">
      <c r="D188" t="s">
        <v>143</v>
      </c>
      <c r="H188" s="15">
        <v>2500000</v>
      </c>
    </row>
    <row r="189" spans="4:8" ht="12.75">
      <c r="D189" t="s">
        <v>88</v>
      </c>
      <c r="H189" s="1">
        <f>(1.1*H109)-H188</f>
        <v>3000000</v>
      </c>
    </row>
    <row r="190" ht="12.75">
      <c r="H190" s="1"/>
    </row>
    <row r="191" spans="4:8" ht="12.75">
      <c r="D191" t="s">
        <v>144</v>
      </c>
      <c r="H191" s="1"/>
    </row>
    <row r="193" spans="4:9" ht="12.75">
      <c r="D193" t="s">
        <v>145</v>
      </c>
      <c r="H193" s="15">
        <v>1000000</v>
      </c>
      <c r="I193" t="s">
        <v>146</v>
      </c>
    </row>
    <row r="194" spans="4:9" ht="12.75">
      <c r="D194" t="s">
        <v>147</v>
      </c>
      <c r="H194" s="1">
        <v>750000</v>
      </c>
      <c r="I194" t="s">
        <v>148</v>
      </c>
    </row>
    <row r="196" spans="2:4" ht="12.75">
      <c r="B196">
        <v>11</v>
      </c>
      <c r="D196" t="s">
        <v>149</v>
      </c>
    </row>
    <row r="198" spans="4:10" ht="12.75">
      <c r="D198" t="s">
        <v>150</v>
      </c>
      <c r="J198" s="1">
        <v>5400000</v>
      </c>
    </row>
    <row r="199" spans="4:10" ht="12.75">
      <c r="D199" t="s">
        <v>151</v>
      </c>
      <c r="J199" s="1"/>
    </row>
    <row r="200" spans="4:10" ht="12.75">
      <c r="D200" t="s">
        <v>152</v>
      </c>
      <c r="J200" s="1"/>
    </row>
    <row r="201" spans="4:10" ht="12.75">
      <c r="D201" t="s">
        <v>153</v>
      </c>
      <c r="J201" s="1">
        <v>1500000</v>
      </c>
    </row>
    <row r="202" spans="4:5" ht="12.75">
      <c r="D202" s="16">
        <v>0.5</v>
      </c>
      <c r="E202" t="s">
        <v>154</v>
      </c>
    </row>
    <row r="203" ht="12.75">
      <c r="D203" t="s">
        <v>155</v>
      </c>
    </row>
    <row r="205" spans="4:9" ht="12.75">
      <c r="D205" t="s">
        <v>156</v>
      </c>
      <c r="H205" s="1">
        <v>300000</v>
      </c>
      <c r="I205" t="s">
        <v>157</v>
      </c>
    </row>
    <row r="207" spans="4:12" ht="12.75">
      <c r="D207" t="s">
        <v>158</v>
      </c>
      <c r="L207" s="1">
        <v>15000000</v>
      </c>
    </row>
    <row r="208" ht="12.75">
      <c r="D208" t="s">
        <v>159</v>
      </c>
    </row>
    <row r="209" spans="4:8" ht="12.75">
      <c r="D209" t="s">
        <v>160</v>
      </c>
      <c r="H209" s="2">
        <v>0.35</v>
      </c>
    </row>
  </sheetData>
  <mergeCells count="4">
    <mergeCell ref="B19:L19"/>
    <mergeCell ref="B20:L20"/>
    <mergeCell ref="B21:L21"/>
    <mergeCell ref="B22:L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Benett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Bennett</dc:creator>
  <cp:keywords/>
  <dc:description/>
  <cp:lastModifiedBy>Carolyn Johnson</cp:lastModifiedBy>
  <dcterms:created xsi:type="dcterms:W3CDTF">2005-04-10T11:23:58Z</dcterms:created>
  <dcterms:modified xsi:type="dcterms:W3CDTF">2005-06-06T01:03:42Z</dcterms:modified>
  <cp:category/>
  <cp:version/>
  <cp:contentType/>
  <cp:contentStatus/>
</cp:coreProperties>
</file>