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9375" windowHeight="4965"/>
  </bookViews>
  <sheets>
    <sheet name="Worksheet" sheetId="1" r:id="rId1"/>
    <sheet name="Chart" sheetId="5" r:id="rId2"/>
  </sheets>
  <definedNames>
    <definedName name="__123Graph_ATICKLER" hidden="1">Worksheet!$D$24:$G$24</definedName>
    <definedName name="__123Graph_BTICKLER" hidden="1">Worksheet!$D$25:$G$25</definedName>
  </definedNames>
  <calcPr calcId="125725"/>
</workbook>
</file>

<file path=xl/calcChain.xml><?xml version="1.0" encoding="utf-8"?>
<calcChain xmlns="http://schemas.openxmlformats.org/spreadsheetml/2006/main">
  <c r="D10" i="1"/>
  <c r="D11"/>
  <c r="D12"/>
  <c r="D13"/>
  <c r="D14"/>
  <c r="D15"/>
  <c r="D16" s="1"/>
  <c r="B15"/>
  <c r="B16" s="1"/>
  <c r="B18" s="1"/>
  <c r="G33"/>
  <c r="G34"/>
  <c r="G35"/>
  <c r="G36" s="1"/>
  <c r="G45" s="1"/>
  <c r="G41"/>
  <c r="G42"/>
  <c r="G43" s="1"/>
  <c r="F33"/>
  <c r="F34"/>
  <c r="F35" s="1"/>
  <c r="F36" s="1"/>
  <c r="F45" s="1"/>
  <c r="F41"/>
  <c r="F42"/>
  <c r="F43" s="1"/>
  <c r="E41"/>
  <c r="E44"/>
  <c r="E36"/>
  <c r="E45" s="1"/>
  <c r="E46"/>
  <c r="D41"/>
  <c r="D42"/>
  <c r="D43" s="1"/>
  <c r="D44"/>
  <c r="D36"/>
  <c r="D45"/>
  <c r="D46"/>
  <c r="G26"/>
  <c r="F26"/>
  <c r="E26"/>
  <c r="D26"/>
  <c r="G17"/>
  <c r="F17"/>
  <c r="E17"/>
  <c r="F44" l="1"/>
  <c r="G44"/>
  <c r="E42"/>
  <c r="E43" s="1"/>
  <c r="F46"/>
  <c r="G46"/>
</calcChain>
</file>

<file path=xl/sharedStrings.xml><?xml version="1.0" encoding="utf-8"?>
<sst xmlns="http://schemas.openxmlformats.org/spreadsheetml/2006/main" count="80" uniqueCount="61">
  <si>
    <t>FIFOLIFO</t>
  </si>
  <si>
    <t>Inventory Cost Flow Assumptions</t>
  </si>
  <si>
    <t>Data Section</t>
  </si>
  <si>
    <t>Specific</t>
  </si>
  <si>
    <t>FIFO</t>
  </si>
  <si>
    <t>LIFO</t>
  </si>
  <si>
    <t>Purchase</t>
  </si>
  <si>
    <t>Unit</t>
  </si>
  <si>
    <t>Total</t>
  </si>
  <si>
    <t>Units</t>
  </si>
  <si>
    <t>Date</t>
  </si>
  <si>
    <t>Quantity</t>
  </si>
  <si>
    <t>Cost</t>
  </si>
  <si>
    <t>Sold</t>
  </si>
  <si>
    <t>Beginning Balance</t>
  </si>
  <si>
    <t>Mar    7</t>
  </si>
  <si>
    <t>May   13</t>
  </si>
  <si>
    <t>Aug   28</t>
  </si>
  <si>
    <t>Nov   20</t>
  </si>
  <si>
    <t>Total purchased</t>
  </si>
  <si>
    <t>Total available</t>
  </si>
  <si>
    <t>Sales</t>
  </si>
  <si>
    <t>Ending balance</t>
  </si>
  <si>
    <t>these totals must agree</t>
  </si>
  <si>
    <t>with cell B17</t>
  </si>
  <si>
    <t>Calculations</t>
  </si>
  <si>
    <t>Average</t>
  </si>
  <si>
    <t>Cost of goods sold</t>
  </si>
  <si>
    <t>Ending inventory cost</t>
  </si>
  <si>
    <t>Total goods available</t>
  </si>
  <si>
    <t>Answer Section</t>
  </si>
  <si>
    <t>Income Statement</t>
  </si>
  <si>
    <t>Gross profit</t>
  </si>
  <si>
    <t>Taxes (40%)</t>
  </si>
  <si>
    <t>Net income</t>
  </si>
  <si>
    <t>Cash Flow Analysis</t>
  </si>
  <si>
    <t>Less inventory replacement</t>
  </si>
  <si>
    <t>Less taxes</t>
  </si>
  <si>
    <t>Less dividends</t>
  </si>
  <si>
    <t>Change in cash account</t>
  </si>
  <si>
    <t>Chart</t>
  </si>
  <si>
    <t>Data Table</t>
  </si>
  <si>
    <t>A</t>
  </si>
  <si>
    <t>B</t>
  </si>
  <si>
    <t>C</t>
  </si>
  <si>
    <t>these totals must agree with cell D16</t>
  </si>
  <si>
    <t>Specific ID</t>
  </si>
  <si>
    <t>FORM1</t>
  </si>
  <si>
    <t>FORM2</t>
  </si>
  <si>
    <t>FORM3</t>
  </si>
  <si>
    <t>FORM4</t>
  </si>
  <si>
    <t>FORM5</t>
  </si>
  <si>
    <t>FORM6</t>
  </si>
  <si>
    <t>FORM7</t>
  </si>
  <si>
    <t>FORM8</t>
  </si>
  <si>
    <t>FORM9</t>
  </si>
  <si>
    <t>FORM10</t>
  </si>
  <si>
    <t>FORM11</t>
  </si>
  <si>
    <t>FORM12</t>
  </si>
  <si>
    <t>FORM13</t>
  </si>
  <si>
    <t>FORM14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</si>
</sst>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8">
    <font>
      <sz val="12"/>
      <name val="Arial MT"/>
    </font>
    <font>
      <sz val="10"/>
      <color indexed="12"/>
      <name val="Courier"/>
    </font>
    <font>
      <b/>
      <i/>
      <sz val="12"/>
      <color indexed="13"/>
      <name val="Arial MT"/>
      <family val="2"/>
    </font>
    <font>
      <i/>
      <sz val="12"/>
      <color indexed="13"/>
      <name val="Arial MT"/>
      <family val="2"/>
    </font>
    <font>
      <sz val="12"/>
      <color indexed="13"/>
      <name val="Arial MT"/>
      <family val="2"/>
    </font>
    <font>
      <b/>
      <sz val="12"/>
      <color indexed="8"/>
      <name val="Arial MT"/>
      <family val="2"/>
    </font>
    <font>
      <sz val="12"/>
      <color indexed="12"/>
      <name val="Arial"/>
      <family val="2"/>
    </font>
    <font>
      <sz val="8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2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5" fontId="0" fillId="0" borderId="0" xfId="0" applyNumberFormat="1" applyProtection="1"/>
    <xf numFmtId="0" fontId="0" fillId="0" borderId="5" xfId="0" applyBorder="1" applyAlignment="1">
      <alignment horizontal="center"/>
    </xf>
    <xf numFmtId="5" fontId="0" fillId="0" borderId="5" xfId="0" applyNumberFormat="1" applyBorder="1" applyProtection="1"/>
    <xf numFmtId="37" fontId="0" fillId="0" borderId="0" xfId="0" applyNumberFormat="1" applyProtection="1"/>
    <xf numFmtId="37" fontId="0" fillId="0" borderId="5" xfId="0" applyNumberFormat="1" applyBorder="1" applyProtection="1"/>
    <xf numFmtId="5" fontId="0" fillId="0" borderId="8" xfId="0" applyNumberFormat="1" applyBorder="1" applyProtection="1"/>
    <xf numFmtId="0" fontId="0" fillId="0" borderId="8" xfId="0" applyBorder="1"/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5" fontId="5" fillId="3" borderId="0" xfId="0" applyNumberFormat="1" applyFont="1" applyFill="1" applyProtection="1">
      <protection locked="0"/>
    </xf>
    <xf numFmtId="37" fontId="5" fillId="3" borderId="5" xfId="0" applyNumberFormat="1" applyFont="1" applyFill="1" applyBorder="1" applyProtection="1">
      <protection locked="0"/>
    </xf>
    <xf numFmtId="0" fontId="0" fillId="0" borderId="5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5" fontId="6" fillId="0" borderId="0" xfId="0" applyNumberFormat="1" applyFont="1" applyProtection="1">
      <protection locked="0"/>
    </xf>
    <xf numFmtId="37" fontId="6" fillId="0" borderId="0" xfId="0" applyNumberFormat="1" applyFont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5" xfId="0" quotePrefix="1" applyBorder="1" applyAlignment="1">
      <alignment horizontal="center"/>
    </xf>
    <xf numFmtId="0" fontId="0" fillId="0" borderId="0" xfId="0" quotePrefix="1" applyAlignment="1">
      <alignment horizontal="left"/>
    </xf>
    <xf numFmtId="37" fontId="0" fillId="0" borderId="5" xfId="0" applyNumberFormat="1" applyBorder="1" applyProtection="1">
      <protection hidden="1"/>
    </xf>
    <xf numFmtId="5" fontId="0" fillId="0" borderId="0" xfId="0" applyNumberFormat="1" applyProtection="1">
      <protection hidden="1"/>
    </xf>
    <xf numFmtId="5" fontId="0" fillId="0" borderId="8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 MT"/>
              </a:rPr>
              <a:t>Ending Inventory Costs</a:t>
            </a:r>
            <a:endParaRPr lang="en-US"/>
          </a:p>
        </c:rich>
      </c:tx>
      <c:layout>
        <c:manualLayout>
          <c:xMode val="edge"/>
          <c:yMode val="edge"/>
          <c:x val="0.25658714748915334"/>
          <c:y val="3.344656388816305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hPercent val="50"/>
      <c:depthPercent val="50"/>
      <c:rAngAx val="1"/>
    </c:view3D>
    <c:floor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95358435095506"/>
          <c:y val="0.20067938332897831"/>
          <c:w val="0.83768156974400054"/>
          <c:h val="0.68109366463168408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Chart!$C$44:$E$44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Chart!$C$45:$E$45</c:f>
              <c:numCache>
                <c:formatCode>General</c:formatCode>
                <c:ptCount val="3"/>
                <c:pt idx="0">
                  <c:v>110000</c:v>
                </c:pt>
                <c:pt idx="1">
                  <c:v>80000</c:v>
                </c:pt>
                <c:pt idx="2">
                  <c:v>98000</c:v>
                </c:pt>
              </c:numCache>
            </c:numRef>
          </c:val>
        </c:ser>
        <c:shape val="box"/>
        <c:axId val="56034048"/>
        <c:axId val="56035584"/>
        <c:axId val="0"/>
      </c:bar3DChart>
      <c:catAx>
        <c:axId val="56034048"/>
        <c:scaling>
          <c:orientation val="minMax"/>
        </c:scaling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56035584"/>
        <c:crosses val="autoZero"/>
        <c:lblAlgn val="ctr"/>
        <c:lblOffset val="100"/>
        <c:tickLblSkip val="1"/>
        <c:tickMarkSkip val="1"/>
      </c:catAx>
      <c:valAx>
        <c:axId val="56035584"/>
        <c:scaling>
          <c:orientation val="minMax"/>
        </c:scaling>
        <c:axPos val="l"/>
        <c:numFmt formatCode="\$#,##0" sourceLinked="0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56034048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7</xdr:col>
      <xdr:colOff>0</xdr:colOff>
      <xdr:row>17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7"/>
  <sheetViews>
    <sheetView tabSelected="1" zoomScale="87" workbookViewId="0">
      <selection activeCell="K34" sqref="K34"/>
    </sheetView>
  </sheetViews>
  <sheetFormatPr defaultColWidth="9.77734375" defaultRowHeight="15"/>
  <cols>
    <col min="1" max="1" width="15.21875" customWidth="1"/>
  </cols>
  <sheetData>
    <row r="1" spans="1:7">
      <c r="A1" s="36"/>
      <c r="G1" s="1"/>
    </row>
    <row r="2" spans="1:7">
      <c r="A2" s="2" t="s">
        <v>0</v>
      </c>
      <c r="B2" s="3"/>
      <c r="C2" s="3"/>
      <c r="D2" s="3"/>
      <c r="E2" s="3"/>
      <c r="F2" s="3"/>
      <c r="G2" s="4"/>
    </row>
    <row r="3" spans="1:7">
      <c r="A3" s="5" t="s">
        <v>1</v>
      </c>
      <c r="B3" s="6"/>
      <c r="C3" s="6"/>
      <c r="D3" s="6"/>
      <c r="E3" s="6"/>
      <c r="F3" s="6"/>
      <c r="G3" s="7"/>
    </row>
    <row r="5" spans="1:7">
      <c r="A5" s="8" t="s">
        <v>2</v>
      </c>
    </row>
    <row r="7" spans="1:7">
      <c r="E7" s="9" t="s">
        <v>3</v>
      </c>
      <c r="F7" s="9" t="s">
        <v>4</v>
      </c>
      <c r="G7" s="9" t="s">
        <v>5</v>
      </c>
    </row>
    <row r="8" spans="1:7">
      <c r="A8" s="30" t="s">
        <v>6</v>
      </c>
      <c r="B8" s="9" t="s">
        <v>7</v>
      </c>
      <c r="C8" s="9" t="s">
        <v>7</v>
      </c>
      <c r="D8" s="9" t="s">
        <v>8</v>
      </c>
      <c r="E8" s="9" t="s">
        <v>9</v>
      </c>
      <c r="F8" s="9" t="s">
        <v>9</v>
      </c>
      <c r="G8" s="9" t="s">
        <v>9</v>
      </c>
    </row>
    <row r="9" spans="1:7">
      <c r="A9" s="12" t="s">
        <v>10</v>
      </c>
      <c r="B9" s="19" t="s">
        <v>11</v>
      </c>
      <c r="C9" s="19" t="s">
        <v>12</v>
      </c>
      <c r="D9" s="19" t="s">
        <v>12</v>
      </c>
      <c r="E9" s="19" t="s">
        <v>13</v>
      </c>
      <c r="F9" s="19" t="s">
        <v>13</v>
      </c>
      <c r="G9" s="19" t="s">
        <v>13</v>
      </c>
    </row>
    <row r="10" spans="1:7">
      <c r="A10" s="12" t="s">
        <v>14</v>
      </c>
      <c r="B10" s="10">
        <v>200</v>
      </c>
      <c r="C10" s="13">
        <v>400</v>
      </c>
      <c r="D10" s="13">
        <f>C10*B10</f>
        <v>80000</v>
      </c>
      <c r="E10" s="34">
        <v>200</v>
      </c>
      <c r="F10" s="34">
        <v>200</v>
      </c>
      <c r="G10" s="34"/>
    </row>
    <row r="11" spans="1:7">
      <c r="A11" s="30" t="s">
        <v>15</v>
      </c>
      <c r="B11">
        <v>100</v>
      </c>
      <c r="C11" s="31">
        <v>440</v>
      </c>
      <c r="D11" s="11">
        <f>C11*B11</f>
        <v>44000</v>
      </c>
      <c r="E11" s="34">
        <v>50</v>
      </c>
      <c r="F11" s="34">
        <v>100</v>
      </c>
      <c r="G11" s="34">
        <v>100</v>
      </c>
    </row>
    <row r="12" spans="1:7">
      <c r="A12" s="30" t="s">
        <v>16</v>
      </c>
      <c r="B12">
        <v>50</v>
      </c>
      <c r="C12" s="32">
        <v>480</v>
      </c>
      <c r="D12" s="14">
        <f>C12*B12</f>
        <v>24000</v>
      </c>
      <c r="E12" s="34"/>
      <c r="F12" s="34">
        <v>50</v>
      </c>
      <c r="G12" s="34">
        <v>50</v>
      </c>
    </row>
    <row r="13" spans="1:7">
      <c r="A13" s="30" t="s">
        <v>17</v>
      </c>
      <c r="B13">
        <v>200</v>
      </c>
      <c r="C13" s="32">
        <v>520</v>
      </c>
      <c r="D13" s="14">
        <f>C13*B13</f>
        <v>104000</v>
      </c>
      <c r="E13" s="34">
        <v>200</v>
      </c>
      <c r="F13" s="34">
        <v>150</v>
      </c>
      <c r="G13" s="34">
        <v>200</v>
      </c>
    </row>
    <row r="14" spans="1:7">
      <c r="A14" s="30" t="s">
        <v>18</v>
      </c>
      <c r="B14" s="33">
        <v>150</v>
      </c>
      <c r="C14" s="32">
        <v>560</v>
      </c>
      <c r="D14" s="15">
        <f>C14*B14</f>
        <v>84000</v>
      </c>
      <c r="E14" s="33">
        <v>50</v>
      </c>
      <c r="F14" s="33"/>
      <c r="G14" s="33">
        <v>150</v>
      </c>
    </row>
    <row r="15" spans="1:7">
      <c r="A15" t="s">
        <v>19</v>
      </c>
      <c r="B15" s="10">
        <f>SUM(B11:B14)</f>
        <v>500</v>
      </c>
      <c r="D15" s="15">
        <f>SUM(D11:D14)</f>
        <v>256000</v>
      </c>
    </row>
    <row r="16" spans="1:7" ht="15.75" thickBot="1">
      <c r="A16" t="s">
        <v>20</v>
      </c>
      <c r="B16">
        <f>B10+B15</f>
        <v>700</v>
      </c>
      <c r="D16" s="16">
        <f>D10+D15</f>
        <v>336000</v>
      </c>
    </row>
    <row r="17" spans="1:7" ht="16.5" thickTop="1" thickBot="1">
      <c r="A17" t="s">
        <v>21</v>
      </c>
      <c r="B17" s="33">
        <v>500</v>
      </c>
      <c r="E17" s="17">
        <f>SUM(E10:E14)</f>
        <v>500</v>
      </c>
      <c r="F17" s="17">
        <f>SUM(F10:F14)</f>
        <v>500</v>
      </c>
      <c r="G17" s="17">
        <f>SUM(G10:G14)</f>
        <v>500</v>
      </c>
    </row>
    <row r="18" spans="1:7" ht="16.5" thickTop="1" thickBot="1">
      <c r="A18" t="s">
        <v>22</v>
      </c>
      <c r="B18" s="17">
        <f>B16-B17</f>
        <v>200</v>
      </c>
      <c r="E18" s="18" t="s">
        <v>23</v>
      </c>
      <c r="F18" s="18"/>
      <c r="G18" s="18"/>
    </row>
    <row r="19" spans="1:7" ht="15.75" thickTop="1">
      <c r="E19" s="18" t="s">
        <v>24</v>
      </c>
      <c r="F19" s="18"/>
      <c r="G19" s="18"/>
    </row>
    <row r="20" spans="1:7">
      <c r="E20" s="18"/>
      <c r="F20" s="18"/>
      <c r="G20" s="18"/>
    </row>
    <row r="21" spans="1:7">
      <c r="A21" s="8" t="s">
        <v>25</v>
      </c>
    </row>
    <row r="23" spans="1:7">
      <c r="D23" s="35" t="s">
        <v>46</v>
      </c>
      <c r="E23" s="12" t="s">
        <v>4</v>
      </c>
      <c r="F23" s="12" t="s">
        <v>5</v>
      </c>
      <c r="G23" s="12" t="s">
        <v>26</v>
      </c>
    </row>
    <row r="24" spans="1:7" ht="15.75">
      <c r="A24" t="s">
        <v>27</v>
      </c>
      <c r="D24" s="20" t="s">
        <v>47</v>
      </c>
      <c r="E24" s="20" t="s">
        <v>48</v>
      </c>
      <c r="F24" s="20" t="s">
        <v>49</v>
      </c>
      <c r="G24" s="20" t="s">
        <v>50</v>
      </c>
    </row>
    <row r="25" spans="1:7" ht="15.75">
      <c r="A25" t="s">
        <v>28</v>
      </c>
      <c r="D25" s="21" t="s">
        <v>51</v>
      </c>
      <c r="E25" s="21" t="s">
        <v>52</v>
      </c>
      <c r="F25" s="21" t="s">
        <v>53</v>
      </c>
      <c r="G25" s="21" t="s">
        <v>54</v>
      </c>
    </row>
    <row r="26" spans="1:7" ht="15.75" thickBot="1">
      <c r="A26" t="s">
        <v>29</v>
      </c>
      <c r="D26" s="16">
        <f>D24+D25</f>
        <v>0</v>
      </c>
      <c r="E26" s="16">
        <f>E24+E25</f>
        <v>0</v>
      </c>
      <c r="F26" s="16">
        <f>F24+F25</f>
        <v>0</v>
      </c>
      <c r="G26" s="16">
        <f>G24+G25</f>
        <v>0</v>
      </c>
    </row>
    <row r="27" spans="1:7" ht="15.75" thickTop="1">
      <c r="D27" s="41" t="s">
        <v>45</v>
      </c>
      <c r="E27" s="41"/>
      <c r="F27" s="41"/>
      <c r="G27" s="41"/>
    </row>
    <row r="28" spans="1:7">
      <c r="A28" s="8" t="s">
        <v>30</v>
      </c>
    </row>
    <row r="30" spans="1:7">
      <c r="D30" s="22" t="s">
        <v>31</v>
      </c>
      <c r="E30" s="22"/>
      <c r="F30" s="22"/>
      <c r="G30" s="22"/>
    </row>
    <row r="31" spans="1:7">
      <c r="D31" s="35" t="s">
        <v>46</v>
      </c>
      <c r="E31" s="12" t="s">
        <v>4</v>
      </c>
      <c r="F31" s="12" t="s">
        <v>5</v>
      </c>
      <c r="G31" s="12" t="s">
        <v>26</v>
      </c>
    </row>
    <row r="32" spans="1:7">
      <c r="A32" t="s">
        <v>21</v>
      </c>
      <c r="D32" s="31">
        <v>320000</v>
      </c>
      <c r="E32" s="31">
        <v>320000</v>
      </c>
      <c r="F32" s="31">
        <v>320000</v>
      </c>
      <c r="G32" s="31">
        <v>320000</v>
      </c>
    </row>
    <row r="33" spans="1:7" ht="15.75">
      <c r="A33" t="s">
        <v>27</v>
      </c>
      <c r="D33" s="21" t="s">
        <v>55</v>
      </c>
      <c r="E33" s="21" t="s">
        <v>56</v>
      </c>
      <c r="F33" s="37">
        <f>IF(E24=0,0,F24)</f>
        <v>0</v>
      </c>
      <c r="G33" s="37">
        <f>IF(E24=0,0,G24)</f>
        <v>0</v>
      </c>
    </row>
    <row r="34" spans="1:7" ht="15.75">
      <c r="A34" t="s">
        <v>32</v>
      </c>
      <c r="D34" s="20" t="s">
        <v>57</v>
      </c>
      <c r="E34" s="20" t="s">
        <v>58</v>
      </c>
      <c r="F34" s="38">
        <f>IF(E34=0,0,F32-F33)</f>
        <v>0</v>
      </c>
      <c r="G34" s="38">
        <f>IF(E34=0,0,G32-G33)</f>
        <v>0</v>
      </c>
    </row>
    <row r="35" spans="1:7" ht="15.75">
      <c r="A35" t="s">
        <v>33</v>
      </c>
      <c r="D35" s="21" t="s">
        <v>59</v>
      </c>
      <c r="E35" s="21" t="s">
        <v>60</v>
      </c>
      <c r="F35" s="37">
        <f>F34*0.4</f>
        <v>0</v>
      </c>
      <c r="G35" s="37">
        <f>G34*0.4</f>
        <v>0</v>
      </c>
    </row>
    <row r="36" spans="1:7" ht="15.75" thickBot="1">
      <c r="A36" t="s">
        <v>34</v>
      </c>
      <c r="D36" s="39">
        <f>D34-D35</f>
        <v>0</v>
      </c>
      <c r="E36" s="39">
        <f>E34-E35</f>
        <v>0</v>
      </c>
      <c r="F36" s="39">
        <f>F34-F35</f>
        <v>0</v>
      </c>
      <c r="G36" s="39">
        <f>G34-G35</f>
        <v>0</v>
      </c>
    </row>
    <row r="37" spans="1:7" ht="15.75" thickTop="1"/>
    <row r="39" spans="1:7">
      <c r="D39" s="22" t="s">
        <v>35</v>
      </c>
      <c r="E39" s="22"/>
      <c r="F39" s="22"/>
      <c r="G39" s="22"/>
    </row>
    <row r="40" spans="1:7">
      <c r="D40" s="35" t="s">
        <v>46</v>
      </c>
      <c r="E40" s="12" t="s">
        <v>4</v>
      </c>
      <c r="F40" s="12" t="s">
        <v>5</v>
      </c>
      <c r="G40" s="12" t="s">
        <v>26</v>
      </c>
    </row>
    <row r="41" spans="1:7">
      <c r="A41" t="s">
        <v>21</v>
      </c>
      <c r="D41" s="11">
        <f>D32</f>
        <v>320000</v>
      </c>
      <c r="E41" s="11">
        <f>E32</f>
        <v>320000</v>
      </c>
      <c r="F41" s="11">
        <f>F32</f>
        <v>320000</v>
      </c>
      <c r="G41" s="11">
        <f>G32</f>
        <v>320000</v>
      </c>
    </row>
    <row r="42" spans="1:7">
      <c r="A42" t="s">
        <v>36</v>
      </c>
      <c r="D42" s="15">
        <f>-$D15</f>
        <v>-256000</v>
      </c>
      <c r="E42" s="15">
        <f>-$D15</f>
        <v>-256000</v>
      </c>
      <c r="F42" s="15">
        <f>-$D15</f>
        <v>-256000</v>
      </c>
      <c r="G42" s="15">
        <f>-$D15</f>
        <v>-256000</v>
      </c>
    </row>
    <row r="43" spans="1:7">
      <c r="D43" s="11">
        <f>D41+D42</f>
        <v>64000</v>
      </c>
      <c r="E43" s="11">
        <f>E41+E42</f>
        <v>64000</v>
      </c>
      <c r="F43" s="11">
        <f>F41+F42</f>
        <v>64000</v>
      </c>
      <c r="G43" s="11">
        <f>G41+G42</f>
        <v>64000</v>
      </c>
    </row>
    <row r="44" spans="1:7">
      <c r="A44" t="s">
        <v>37</v>
      </c>
      <c r="D44" s="14">
        <f>-D35</f>
        <v>0</v>
      </c>
      <c r="E44" s="14">
        <f>-E35</f>
        <v>0</v>
      </c>
      <c r="F44" s="14">
        <f>-F35</f>
        <v>0</v>
      </c>
      <c r="G44" s="14">
        <f>-G35</f>
        <v>0</v>
      </c>
    </row>
    <row r="45" spans="1:7">
      <c r="A45" t="s">
        <v>38</v>
      </c>
      <c r="D45" s="15">
        <f>-D36*0.5</f>
        <v>0</v>
      </c>
      <c r="E45" s="15">
        <f>-E36*0.5</f>
        <v>0</v>
      </c>
      <c r="F45" s="15">
        <f>-F36*0.5</f>
        <v>0</v>
      </c>
      <c r="G45" s="15">
        <f>-G36*0.5</f>
        <v>0</v>
      </c>
    </row>
    <row r="46" spans="1:7" ht="15.75" thickBot="1">
      <c r="A46" t="s">
        <v>39</v>
      </c>
      <c r="D46" s="16">
        <f>IF(D35=0,0,SUM(D43:D45))</f>
        <v>0</v>
      </c>
      <c r="E46" s="16">
        <f>IF(E35=0,0,SUM(E43:E45))</f>
        <v>0</v>
      </c>
      <c r="F46" s="16">
        <f>IF(F35=0,0,SUM(F43:F45))</f>
        <v>0</v>
      </c>
      <c r="G46" s="16">
        <f>IF(G35=0,0,SUM(G43:G45))</f>
        <v>0</v>
      </c>
    </row>
    <row r="47" spans="1:7" ht="15.75" thickTop="1">
      <c r="A47" s="10"/>
      <c r="B47" s="10"/>
      <c r="C47" s="10"/>
      <c r="D47" s="10"/>
      <c r="E47" s="10"/>
      <c r="F47" s="10"/>
      <c r="G47" s="10"/>
    </row>
  </sheetData>
  <sheetProtection sheet="1" objects="1" scenarios="1"/>
  <mergeCells count="1">
    <mergeCell ref="D27:G27"/>
  </mergeCells>
  <phoneticPr fontId="7" type="noConversion"/>
  <printOptions headings="1"/>
  <pageMargins left="0.5" right="0.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C42:E45"/>
  <sheetViews>
    <sheetView zoomScale="87" workbookViewId="0"/>
  </sheetViews>
  <sheetFormatPr defaultColWidth="9.77734375" defaultRowHeight="15"/>
  <sheetData>
    <row r="42" spans="3:5">
      <c r="C42" s="23" t="s">
        <v>40</v>
      </c>
      <c r="D42" s="24"/>
      <c r="E42" s="25"/>
    </row>
    <row r="43" spans="3:5">
      <c r="C43" s="26" t="s">
        <v>41</v>
      </c>
      <c r="D43" s="27"/>
      <c r="E43" s="28"/>
    </row>
    <row r="44" spans="3:5">
      <c r="C44" s="29" t="s">
        <v>42</v>
      </c>
      <c r="D44" s="29" t="s">
        <v>43</v>
      </c>
      <c r="E44" s="29" t="s">
        <v>44</v>
      </c>
    </row>
    <row r="45" spans="3:5">
      <c r="C45" s="40">
        <v>110000</v>
      </c>
      <c r="D45" s="40">
        <v>80000</v>
      </c>
      <c r="E45" s="40">
        <v>98000</v>
      </c>
    </row>
  </sheetData>
  <sheetProtection sheet="1" objects="1" scenarios="1"/>
  <phoneticPr fontId="7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Chart</vt:lpstr>
    </vt:vector>
  </TitlesOfParts>
  <Company>CPA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GNSmith</dc:creator>
  <cp:lastModifiedBy>User</cp:lastModifiedBy>
  <dcterms:created xsi:type="dcterms:W3CDTF">1998-11-15T04:48:27Z</dcterms:created>
  <dcterms:modified xsi:type="dcterms:W3CDTF">2011-08-27T17:18:56Z</dcterms:modified>
</cp:coreProperties>
</file>