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70" windowWidth="10830" windowHeight="6900" tabRatio="877" activeTab="0"/>
  </bookViews>
  <sheets>
    <sheet name="Netflix quarterly results" sheetId="1" r:id="rId1"/>
    <sheet name="Netflix yearly results" sheetId="2" r:id="rId2"/>
    <sheet name="Netflix cost functions" sheetId="3" r:id="rId3"/>
    <sheet name="Blockbuster quarterly results" sheetId="4" r:id="rId4"/>
    <sheet name="Blockbuster yearly results" sheetId="5" r:id="rId5"/>
  </sheets>
  <definedNames/>
  <calcPr fullCalcOnLoad="1"/>
</workbook>
</file>

<file path=xl/sharedStrings.xml><?xml version="1.0" encoding="utf-8"?>
<sst xmlns="http://schemas.openxmlformats.org/spreadsheetml/2006/main" count="164" uniqueCount="103">
  <si>
    <t>NETFLIX INC</t>
  </si>
  <si>
    <t>SUBSCRIPTION REVENUES . . . . . . . . . . . . . . . . . .</t>
  </si>
  <si>
    <t>COSTS AND EXPENSES:</t>
  </si>
  <si>
    <t>OPERATING INCOME (LOSS) . . . . . . . . . . . . . . . .</t>
  </si>
  <si>
    <t>C(it) =</t>
  </si>
  <si>
    <t>R(it) =</t>
  </si>
  <si>
    <t>c1(it) =</t>
  </si>
  <si>
    <t>c2(it) =</t>
  </si>
  <si>
    <t>c3(it) =</t>
  </si>
  <si>
    <t>c4(it) =</t>
  </si>
  <si>
    <t>c5(it) =</t>
  </si>
  <si>
    <t>c7(it) =</t>
  </si>
  <si>
    <t xml:space="preserve"> </t>
  </si>
  <si>
    <t>QUARTERLY OPERATING RESULTS (000 omitted)</t>
  </si>
  <si>
    <t>BLOCKBUSTER INC.</t>
  </si>
  <si>
    <t>REVENUES:</t>
  </si>
  <si>
    <t xml:space="preserve">      Rental revenues . . . . . . . . . . . . . . . . . . . . . . . . . . . .</t>
  </si>
  <si>
    <t xml:space="preserve">      Merchandise sales . . . . . . . . . . . . . . . . . . . . . . . . . . . .</t>
  </si>
  <si>
    <t xml:space="preserve">      Other revenues . . . . . . . . . . . . . . . . . . . . . . . . . . . .</t>
  </si>
  <si>
    <t xml:space="preserve">      Total revenues . . . . . . . . . . . . . . . . . . . . . . . . . . . .</t>
  </si>
  <si>
    <t xml:space="preserve">      Cost of revenues --</t>
  </si>
  <si>
    <t xml:space="preserve">            Cost of rental revenues . . . . . . . . . . . . . . . . . . . . . . . . . . . .</t>
  </si>
  <si>
    <t xml:space="preserve">            Cost of merchandise sold . . . . . . . . . . . . . . . . . . . . . . . . . . . .</t>
  </si>
  <si>
    <t xml:space="preserve">            Total cost of revenues . . . . . . . . . . . . . . . . . . . . . . . . . . . .</t>
  </si>
  <si>
    <t xml:space="preserve">      Selling, general and administrative . . . . . . . . . . . . . . . . . . . . . . . . . . . .</t>
  </si>
  <si>
    <t xml:space="preserve">      Depreciation, amortization, impairments . . . . . . . . . . . . . . . . . . . . . . . . . . . .</t>
  </si>
  <si>
    <t xml:space="preserve">      Total costs and expenses . . . . . . . . . . . . . . . . . . . . . . . . . . . .</t>
  </si>
  <si>
    <t>OPERATING INCOME (LOSS) . . . . . . . . . . . . . . . . . . . . . . . . . . . . ..</t>
  </si>
  <si>
    <t xml:space="preserve">            Subscription costs . . . . . . . . . . . . . . . . . . . . . . . . . .</t>
  </si>
  <si>
    <t xml:space="preserve">            Fulfillment costs . . . . . . . . . . . . . . . . . . . . . . . . . .</t>
  </si>
  <si>
    <t xml:space="preserve">            Gain on disposal of DVDs . . . . . . . . . . . . . . . . . . . . . . . . . .</t>
  </si>
  <si>
    <t xml:space="preserve">            Total cost of revenues . . . . . . . . . . . . . . . . . . . . . . . . . .</t>
  </si>
  <si>
    <t xml:space="preserve">      Technology and development expenses . . . . . . . . . . . . . . . . . .</t>
  </si>
  <si>
    <t xml:space="preserve">      Marketing expenses . . . . . . . . . . . . . . . . . . . . . . . . . . . . . . . . . . . .</t>
  </si>
  <si>
    <t xml:space="preserve">      General and administrative expenses . . . . . . . . . . . . . . . . . . . . . . . . . . . . . . . . . . . .</t>
  </si>
  <si>
    <t xml:space="preserve">      Total costs and expenses . . . . . . . . . . . . . . . . . . . . . .</t>
  </si>
  <si>
    <t>INCOME STATEMENTS ($000 omitted)</t>
  </si>
  <si>
    <t xml:space="preserve">Years ended </t>
  </si>
  <si>
    <t xml:space="preserve">    Rental revenues . . . . . . . . . . . . . . . . . . . . . .</t>
  </si>
  <si>
    <t xml:space="preserve">    Merchandise sales . . . . . . . . . . . . . . . . . . . . . .</t>
  </si>
  <si>
    <t xml:space="preserve">    Other revenues . . . . . . . . . . . . . . . . . . . . . .</t>
  </si>
  <si>
    <t xml:space="preserve">    Total revenues . . . . . . . . . . . . . . . . . . . . . .</t>
  </si>
  <si>
    <t xml:space="preserve">    Cost of revenues --</t>
  </si>
  <si>
    <t xml:space="preserve">        Cost of rental revenues . . . . . . . . . . . . . . . . . . . . . .</t>
  </si>
  <si>
    <t xml:space="preserve">        Cost of merchandise sold . . . . . . . . . . . . . . . . . . . . . .</t>
  </si>
  <si>
    <t xml:space="preserve">        Total cost of revenues . . . . . . . . . . . . . . . . . . . . . .</t>
  </si>
  <si>
    <t xml:space="preserve">    Advertising . . . . . . . . . . . . . . . . . . . . . .</t>
  </si>
  <si>
    <t xml:space="preserve">    General and administrative . . . . . . . . . . . . . . . . . . . . . .</t>
  </si>
  <si>
    <t xml:space="preserve">    Depreciation . . . . . . . . . . . . . . . . . . . . . .</t>
  </si>
  <si>
    <t xml:space="preserve">    Long-lived asset impairments . . . . . . . . . . . . . . . . . . . . .</t>
  </si>
  <si>
    <t xml:space="preserve">    Amortization of intangibles . . . . . . . . . . . . . . . . . . . . . .</t>
  </si>
  <si>
    <t xml:space="preserve">    Total costs and expenses . . . . . . . . . . . . . . . . . . . . . .</t>
  </si>
  <si>
    <t xml:space="preserve">OPERATING INCOME (LOSS) . . . . . . . . . . . . . . . . . . . . . . . . . . . . . . </t>
  </si>
  <si>
    <t>PER DOLLAR OF REVENUE</t>
  </si>
  <si>
    <t xml:space="preserve">REVENUES . . . . . . . . . . . . . . . . . . . . . . . . . . . . . .  . . . . . . . . . . . . . . . . . . . . . . . . . . . . . . </t>
  </si>
  <si>
    <t xml:space="preserve">    Total cost of revenues . . . . . . . . . . . . . . . . . . . . . . . . . . . . . . </t>
  </si>
  <si>
    <t xml:space="preserve">    Total costs and expenses . . . . . . . . . . . . . . . . . . . . . . . . . . . . . . </t>
  </si>
  <si>
    <t>NETFLIX INC.</t>
  </si>
  <si>
    <t xml:space="preserve">        Subscription . . . . . . . . . . . . . . . . . . . . . . . . . . . . . . </t>
  </si>
  <si>
    <t xml:space="preserve">        Fulfillment . . . . . . . . . . . . . . . . . . . . . . . . . . . . . . </t>
  </si>
  <si>
    <t xml:space="preserve">        Gain on disposal of DVDs . . . . . . . . . . . . . . . . . . . . . . . . . . . . . . </t>
  </si>
  <si>
    <t xml:space="preserve">        Total cost of revenues . . . . . . . . . . . . . . . . . . . . . . . . . . . . . . </t>
  </si>
  <si>
    <t xml:space="preserve">    Technology and development . . . . . . . . . . . . . . . . . . . . . . . . . . . . . . </t>
  </si>
  <si>
    <t xml:space="preserve">    Marketing . . . . . . . . . . . . . . . . . . . . . . . . . . . . . . </t>
  </si>
  <si>
    <t xml:space="preserve">    General and administrative . . . . . . . . . . . . . . . . . . . . . . . . . . . . . . </t>
  </si>
  <si>
    <t xml:space="preserve">EST AVG MONTHLY PRICE (P) . . . . . . . . . . . . . . . . . . . . . . . . . . . . . . </t>
  </si>
  <si>
    <t xml:space="preserve">EST AVG MONTHLY SUBSCRIPTIONS (Q) . . . . . . . . . . . . . . . . . . . . . . . . . . . . . . </t>
  </si>
  <si>
    <t xml:space="preserve">      Total subscribers at end of period . . . . . . . . . . . . . . . . . . . . . . .</t>
  </si>
  <si>
    <t xml:space="preserve">      Subscriber additions during period . . . . . . . . . . . . . . . . . . . . . . .</t>
  </si>
  <si>
    <t xml:space="preserve">      Subscriber cancellations during period . . . . . . . . . . . . . . . . . . . . . . .</t>
  </si>
  <si>
    <t>na</t>
  </si>
  <si>
    <t>SELECTED SUBSCRIBER DATA (000 omitted)</t>
  </si>
  <si>
    <t xml:space="preserve">Quarter </t>
  </si>
  <si>
    <t xml:space="preserve"> . </t>
  </si>
  <si>
    <t>COSTS AS A FUNCTION OF SUBSCRIBER COUNTS</t>
  </si>
  <si>
    <t>COSTS AND EXPENSES</t>
  </si>
  <si>
    <t>SUBSCRIBERS AND SUBSCRIPTION REVENUE</t>
  </si>
  <si>
    <t>Subscription costs . . . . . . . . . . . . . . . . . . . . . . . . . .</t>
  </si>
  <si>
    <t>Fulfillment costs . . . . . . . . . . . . . . . . . . . . . . . . . .</t>
  </si>
  <si>
    <t>Gain on disposal of DVDs . . . . . . . . . . . . . . . . . . . . . . . . . .</t>
  </si>
  <si>
    <t>Total cost of revenues . . . . . . . . . . . . . . . . . . . . . . . . . .</t>
  </si>
  <si>
    <t>Marketing expenses . . . . . . . . . . . . . . . . . . . . . . . . . . . . . . . . . . . .</t>
  </si>
  <si>
    <t>Total costs and expenses . . . . . . . . . . . . . . . . . . . . . .</t>
  </si>
  <si>
    <t>Technology and development exp . . . . . . . . . . . . . . . . . .</t>
  </si>
  <si>
    <t>General and administrative exp . . . . . . . . . . . . . . . . . . . . . . . . . . . . . . . . . . . .</t>
  </si>
  <si>
    <t>Subscriber count</t>
  </si>
  <si>
    <t>Subscriber additions</t>
  </si>
  <si>
    <t>Subscribers cancelled</t>
  </si>
  <si>
    <t>Subscribers cancelled %</t>
  </si>
  <si>
    <t>Subscription revenues</t>
  </si>
  <si>
    <t>Subscription costs</t>
  </si>
  <si>
    <t>Fulfillment costs</t>
  </si>
  <si>
    <t>Gain on DVD sales</t>
  </si>
  <si>
    <t>Cost of revenues</t>
  </si>
  <si>
    <t>Tech and dev exp</t>
  </si>
  <si>
    <t>Marketing expenses</t>
  </si>
  <si>
    <t xml:space="preserve"> Genl and admin exp</t>
  </si>
  <si>
    <t>Total costs and exp</t>
  </si>
  <si>
    <t>Avg fee per month</t>
  </si>
  <si>
    <t>DATA SET . . . . . . . . . . . . . . . . . . . . . . .</t>
  </si>
  <si>
    <t>p(it) =</t>
  </si>
  <si>
    <t>F</t>
  </si>
  <si>
    <t>V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</si>
</sst>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yyyy/mm/dd"/>
    <numFmt numFmtId="167" formatCode="[$-409]dddd\,\ mmmm\ dd\,\ yyyy"/>
    <numFmt numFmtId="168" formatCode="mm/dd/yy;@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m/d/yy;@"/>
    <numFmt numFmtId="179" formatCode="#,##0.0_);\(#,##0.0\)"/>
    <numFmt numFmtId="180" formatCode="#,##0.000_);\(#,##0.000\)"/>
    <numFmt numFmtId="181" formatCode="0.0000000"/>
    <numFmt numFmtId="182" formatCode="0.0%"/>
    <numFmt numFmtId="183" formatCode="0.00000000"/>
  </numFmts>
  <fonts count="5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9.25"/>
      <color indexed="8"/>
      <name val="Arial"/>
      <family val="0"/>
    </font>
    <font>
      <b/>
      <sz val="12"/>
      <color indexed="8"/>
      <name val="Arial"/>
      <family val="0"/>
    </font>
    <font>
      <sz val="8.5"/>
      <color indexed="8"/>
      <name val="Arial"/>
      <family val="0"/>
    </font>
    <font>
      <sz val="15.5"/>
      <color indexed="8"/>
      <name val="Arial"/>
      <family val="0"/>
    </font>
    <font>
      <sz val="10"/>
      <color indexed="8"/>
      <name val="Arial"/>
      <family val="0"/>
    </font>
    <font>
      <b/>
      <sz val="15.5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37" fontId="1" fillId="0" borderId="10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169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7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5" fontId="1" fillId="0" borderId="12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5" fontId="6" fillId="0" borderId="0" xfId="0" applyNumberFormat="1" applyFont="1" applyAlignment="1">
      <alignment/>
    </xf>
    <xf numFmtId="37" fontId="6" fillId="0" borderId="11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5" fontId="6" fillId="0" borderId="12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7" fontId="6" fillId="0" borderId="10" xfId="0" applyNumberFormat="1" applyFont="1" applyBorder="1" applyAlignment="1">
      <alignment/>
    </xf>
    <xf numFmtId="39" fontId="6" fillId="0" borderId="0" xfId="0" applyNumberFormat="1" applyFont="1" applyAlignment="1">
      <alignment/>
    </xf>
    <xf numFmtId="39" fontId="6" fillId="0" borderId="11" xfId="0" applyNumberFormat="1" applyFont="1" applyBorder="1" applyAlignment="1">
      <alignment/>
    </xf>
    <xf numFmtId="39" fontId="6" fillId="0" borderId="12" xfId="0" applyNumberFormat="1" applyFont="1" applyBorder="1" applyAlignment="1">
      <alignment/>
    </xf>
    <xf numFmtId="178" fontId="7" fillId="0" borderId="0" xfId="0" applyNumberFormat="1" applyFont="1" applyBorder="1" applyAlignment="1">
      <alignment horizontal="right"/>
    </xf>
    <xf numFmtId="37" fontId="8" fillId="0" borderId="0" xfId="0" applyNumberFormat="1" applyFont="1" applyAlignment="1">
      <alignment/>
    </xf>
    <xf numFmtId="0" fontId="4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10" fillId="33" borderId="0" xfId="0" applyFont="1" applyFill="1" applyAlignment="1">
      <alignment horizontal="right"/>
    </xf>
    <xf numFmtId="0" fontId="2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37" fontId="2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9" fillId="0" borderId="0" xfId="0" applyNumberFormat="1" applyFont="1" applyAlignment="1">
      <alignment/>
    </xf>
    <xf numFmtId="5" fontId="1" fillId="0" borderId="10" xfId="0" applyNumberFormat="1" applyFont="1" applyBorder="1" applyAlignment="1">
      <alignment/>
    </xf>
    <xf numFmtId="5" fontId="1" fillId="0" borderId="10" xfId="0" applyNumberFormat="1" applyFont="1" applyBorder="1" applyAlignment="1">
      <alignment horizontal="right"/>
    </xf>
    <xf numFmtId="37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right"/>
    </xf>
    <xf numFmtId="37" fontId="1" fillId="0" borderId="11" xfId="0" applyNumberFormat="1" applyFont="1" applyBorder="1" applyAlignment="1">
      <alignment/>
    </xf>
    <xf numFmtId="5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5" fontId="6" fillId="0" borderId="10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6" fillId="0" borderId="10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5" fontId="6" fillId="0" borderId="12" xfId="0" applyNumberFormat="1" applyFont="1" applyBorder="1" applyAlignment="1">
      <alignment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37" fontId="11" fillId="0" borderId="0" xfId="0" applyNumberFormat="1" applyFont="1" applyAlignment="1">
      <alignment/>
    </xf>
    <xf numFmtId="7" fontId="6" fillId="0" borderId="10" xfId="0" applyNumberFormat="1" applyFont="1" applyBorder="1" applyAlignment="1">
      <alignment/>
    </xf>
    <xf numFmtId="39" fontId="6" fillId="0" borderId="0" xfId="0" applyNumberFormat="1" applyFont="1" applyAlignment="1">
      <alignment/>
    </xf>
    <xf numFmtId="39" fontId="6" fillId="0" borderId="11" xfId="0" applyNumberFormat="1" applyFont="1" applyBorder="1" applyAlignment="1">
      <alignment/>
    </xf>
    <xf numFmtId="39" fontId="6" fillId="0" borderId="12" xfId="0" applyNumberFormat="1" applyFont="1" applyBorder="1" applyAlignment="1">
      <alignment/>
    </xf>
    <xf numFmtId="0" fontId="9" fillId="33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Netflix quarterly operating results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925"/>
          <c:w val="0.63725"/>
          <c:h val="0.8225"/>
        </c:manualLayout>
      </c:layout>
      <c:lineChart>
        <c:grouping val="standard"/>
        <c:varyColors val="0"/>
        <c:ser>
          <c:idx val="0"/>
          <c:order val="0"/>
          <c:tx>
            <c:v>Netflix revenues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'Netflix quarterly results'!$C$4:$Z$4</c:f>
              <c:numCache/>
            </c:numRef>
          </c:cat>
          <c:val>
            <c:numRef>
              <c:f>'Netflix quarterly results'!$C$6:$Z$6</c:f>
              <c:numCache/>
            </c:numRef>
          </c:val>
          <c:smooth val="0"/>
        </c:ser>
        <c:ser>
          <c:idx val="1"/>
          <c:order val="1"/>
          <c:tx>
            <c:v>Netflix operating income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'Netflix quarterly results'!$C$19:$Z$19</c:f>
              <c:numCache/>
            </c:numRef>
          </c:val>
          <c:smooth val="0"/>
        </c:ser>
        <c:marker val="1"/>
        <c:axId val="47943658"/>
        <c:axId val="28839739"/>
      </c:line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39739"/>
        <c:crosses val="autoZero"/>
        <c:auto val="1"/>
        <c:lblOffset val="100"/>
        <c:tickLblSkip val="2"/>
        <c:noMultiLvlLbl val="0"/>
      </c:catAx>
      <c:valAx>
        <c:axId val="28839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43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75"/>
          <c:y val="0.50425"/>
          <c:w val="0.315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Blockbuster quarterly operating results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4025"/>
          <c:w val="0.73275"/>
          <c:h val="0.75775"/>
        </c:manualLayout>
      </c:layout>
      <c:lineChart>
        <c:grouping val="standard"/>
        <c:varyColors val="0"/>
        <c:ser>
          <c:idx val="0"/>
          <c:order val="0"/>
          <c:tx>
            <c:v>Total revenues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'Blockbuster quarterly results'!$B$4:$Y$4</c:f>
              <c:numCache/>
            </c:numRef>
          </c:cat>
          <c:val>
            <c:numRef>
              <c:f>'Blockbuster quarterly results'!$B$6:$Y$6</c:f>
              <c:numCache/>
            </c:numRef>
          </c:val>
          <c:smooth val="0"/>
        </c:ser>
        <c:ser>
          <c:idx val="1"/>
          <c:order val="1"/>
          <c:tx>
            <c:v>Operating inc (loss)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'Blockbuster quarterly results'!$B$20:$Y$20</c:f>
              <c:numCache/>
            </c:numRef>
          </c:val>
          <c:smooth val="0"/>
        </c:ser>
        <c:marker val="1"/>
        <c:axId val="58231060"/>
        <c:axId val="54317493"/>
      </c:lineChart>
      <c:catAx>
        <c:axId val="58231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Quarter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17493"/>
        <c:crosses val="autoZero"/>
        <c:auto val="1"/>
        <c:lblOffset val="100"/>
        <c:tickLblSkip val="2"/>
        <c:noMultiLvlLbl val="0"/>
      </c:catAx>
      <c:valAx>
        <c:axId val="54317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1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468"/>
          <c:w val="0.234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161925</xdr:colOff>
      <xdr:row>0</xdr:row>
      <xdr:rowOff>0</xdr:rowOff>
    </xdr:from>
    <xdr:to>
      <xdr:col>36</xdr:col>
      <xdr:colOff>171450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14820900" y="0"/>
        <a:ext cx="51530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</xdr:rowOff>
    </xdr:from>
    <xdr:to>
      <xdr:col>8</xdr:col>
      <xdr:colOff>428625</xdr:colOff>
      <xdr:row>54</xdr:row>
      <xdr:rowOff>9525</xdr:rowOff>
    </xdr:to>
    <xdr:graphicFrame>
      <xdr:nvGraphicFramePr>
        <xdr:cNvPr id="1" name="Chart 1"/>
        <xdr:cNvGraphicFramePr/>
      </xdr:nvGraphicFramePr>
      <xdr:xfrm>
        <a:off x="0" y="3505200"/>
        <a:ext cx="72104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34.7109375" style="38" customWidth="1"/>
    <col min="2" max="2" width="9.7109375" style="38" hidden="1" customWidth="1"/>
    <col min="3" max="16384" width="7.7109375" style="38" customWidth="1"/>
  </cols>
  <sheetData>
    <row r="1" spans="1:2" ht="15.75">
      <c r="A1" s="8" t="s">
        <v>0</v>
      </c>
      <c r="B1" s="3"/>
    </row>
    <row r="2" spans="1:2" ht="11.25">
      <c r="A2" s="3" t="s">
        <v>13</v>
      </c>
      <c r="B2" s="3"/>
    </row>
    <row r="3" spans="1:2" ht="11.25">
      <c r="A3" s="3"/>
      <c r="B3" s="3"/>
    </row>
    <row r="4" spans="1:26" ht="11.25">
      <c r="A4" s="38" t="s">
        <v>12</v>
      </c>
      <c r="C4" s="7">
        <v>2001.1</v>
      </c>
      <c r="D4" s="7">
        <v>2001.2</v>
      </c>
      <c r="E4" s="7">
        <v>2001.3</v>
      </c>
      <c r="F4" s="7">
        <v>2001.4</v>
      </c>
      <c r="G4" s="7">
        <v>2002.1</v>
      </c>
      <c r="H4" s="7">
        <v>2002.2</v>
      </c>
      <c r="I4" s="7">
        <v>2002.3</v>
      </c>
      <c r="J4" s="7">
        <v>2002.4</v>
      </c>
      <c r="K4" s="7">
        <v>2003.1</v>
      </c>
      <c r="L4" s="7">
        <v>2003.2</v>
      </c>
      <c r="M4" s="7">
        <v>2003.3</v>
      </c>
      <c r="N4" s="7">
        <v>2003.4</v>
      </c>
      <c r="O4" s="7">
        <v>2004.1</v>
      </c>
      <c r="P4" s="7">
        <v>2004.2</v>
      </c>
      <c r="Q4" s="7">
        <v>2004.3</v>
      </c>
      <c r="R4" s="7">
        <v>2004.4</v>
      </c>
      <c r="S4" s="7">
        <v>2005.1</v>
      </c>
      <c r="T4" s="7">
        <v>2005.2</v>
      </c>
      <c r="U4" s="7">
        <v>2005.3</v>
      </c>
      <c r="V4" s="7">
        <v>2005.4</v>
      </c>
      <c r="W4" s="7">
        <v>2006.1</v>
      </c>
      <c r="X4" s="7">
        <v>2006.2</v>
      </c>
      <c r="Y4" s="7">
        <v>2006.3</v>
      </c>
      <c r="Z4" s="7">
        <v>2006.4</v>
      </c>
    </row>
    <row r="5" ht="6" customHeight="1">
      <c r="B5" s="4"/>
    </row>
    <row r="6" spans="1:26" ht="11.25">
      <c r="A6" s="38" t="s">
        <v>1</v>
      </c>
      <c r="B6" s="4" t="s">
        <v>5</v>
      </c>
      <c r="C6" s="45">
        <v>17057</v>
      </c>
      <c r="D6" s="45">
        <v>17392</v>
      </c>
      <c r="E6" s="45">
        <v>18444</v>
      </c>
      <c r="F6" s="45">
        <v>21362</v>
      </c>
      <c r="G6" s="45">
        <v>30069</v>
      </c>
      <c r="H6" s="45">
        <v>35608</v>
      </c>
      <c r="I6" s="45">
        <v>40163</v>
      </c>
      <c r="J6" s="45">
        <v>44978</v>
      </c>
      <c r="K6" s="45">
        <v>55281</v>
      </c>
      <c r="L6" s="45">
        <v>63071</v>
      </c>
      <c r="M6" s="45">
        <v>71278</v>
      </c>
      <c r="N6" s="45">
        <v>80780</v>
      </c>
      <c r="O6" s="45">
        <v>99823</v>
      </c>
      <c r="P6" s="45">
        <v>119710</v>
      </c>
      <c r="Q6" s="45">
        <v>140414</v>
      </c>
      <c r="R6" s="45">
        <v>140664</v>
      </c>
      <c r="S6" s="45">
        <v>152446</v>
      </c>
      <c r="T6" s="45">
        <v>164027</v>
      </c>
      <c r="U6" s="45">
        <v>172740</v>
      </c>
      <c r="V6" s="45">
        <v>193000</v>
      </c>
      <c r="W6" s="46">
        <v>224126</v>
      </c>
      <c r="X6" s="46">
        <v>239351</v>
      </c>
      <c r="Y6" s="45">
        <v>255950</v>
      </c>
      <c r="Z6" s="45">
        <v>277233</v>
      </c>
    </row>
    <row r="7" spans="1:26" ht="6" customHeight="1">
      <c r="A7" s="38" t="s">
        <v>12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3"/>
      <c r="X7" s="43"/>
      <c r="Y7" s="40"/>
      <c r="Z7" s="40"/>
    </row>
    <row r="8" spans="1:26" ht="11.25">
      <c r="A8" s="38" t="s">
        <v>2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3"/>
      <c r="X8" s="43"/>
      <c r="Y8" s="40"/>
      <c r="Z8" s="40"/>
    </row>
    <row r="9" spans="1:26" ht="11.25">
      <c r="A9" s="38" t="s">
        <v>20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3"/>
      <c r="X9" s="43"/>
      <c r="Y9" s="40"/>
      <c r="Z9" s="40"/>
    </row>
    <row r="10" spans="1:26" ht="11.25">
      <c r="A10" s="38" t="s">
        <v>28</v>
      </c>
      <c r="B10" s="4" t="s">
        <v>6</v>
      </c>
      <c r="C10" s="40">
        <v>18177</v>
      </c>
      <c r="D10" s="40">
        <v>10776</v>
      </c>
      <c r="E10" s="40">
        <v>9667</v>
      </c>
      <c r="F10" s="40">
        <v>10468</v>
      </c>
      <c r="G10" s="40">
        <v>14872</v>
      </c>
      <c r="H10" s="40">
        <v>17779</v>
      </c>
      <c r="I10" s="40">
        <v>21147</v>
      </c>
      <c r="J10" s="40">
        <v>23246</v>
      </c>
      <c r="K10" s="40">
        <v>29928</v>
      </c>
      <c r="L10" s="40">
        <v>35148</v>
      </c>
      <c r="M10" s="40">
        <v>38326</v>
      </c>
      <c r="N10" s="40">
        <v>44334</v>
      </c>
      <c r="O10" s="40">
        <v>56444</v>
      </c>
      <c r="P10" s="40">
        <v>69604</v>
      </c>
      <c r="Q10" s="40">
        <v>71130</v>
      </c>
      <c r="R10" s="40">
        <v>76223</v>
      </c>
      <c r="S10" s="40">
        <v>93986</v>
      </c>
      <c r="T10" s="40">
        <v>99957</v>
      </c>
      <c r="U10" s="40">
        <v>97878</v>
      </c>
      <c r="V10" s="40">
        <v>101967</v>
      </c>
      <c r="W10" s="43">
        <v>126220</v>
      </c>
      <c r="X10" s="40">
        <v>128605</v>
      </c>
      <c r="Y10" s="40">
        <v>135210</v>
      </c>
      <c r="Z10" s="40">
        <v>142586</v>
      </c>
    </row>
    <row r="11" spans="1:26" ht="11.25">
      <c r="A11" s="38" t="s">
        <v>29</v>
      </c>
      <c r="B11" s="4" t="s">
        <v>7</v>
      </c>
      <c r="C11" s="40">
        <v>3613</v>
      </c>
      <c r="D11" s="40">
        <v>3589</v>
      </c>
      <c r="E11" s="40">
        <v>3283</v>
      </c>
      <c r="F11" s="40">
        <v>2967</v>
      </c>
      <c r="G11" s="40">
        <v>4155</v>
      </c>
      <c r="H11" s="40">
        <v>4854</v>
      </c>
      <c r="I11" s="40">
        <v>4908</v>
      </c>
      <c r="J11" s="40">
        <v>5449</v>
      </c>
      <c r="K11" s="40">
        <v>6383</v>
      </c>
      <c r="L11" s="40">
        <v>7221</v>
      </c>
      <c r="M11" s="40">
        <v>8322</v>
      </c>
      <c r="N11" s="40">
        <v>9348</v>
      </c>
      <c r="O11" s="40">
        <v>10790</v>
      </c>
      <c r="P11" s="40">
        <v>14373</v>
      </c>
      <c r="Q11" s="40">
        <v>15013</v>
      </c>
      <c r="R11" s="40">
        <v>16433</v>
      </c>
      <c r="S11" s="40">
        <v>16694</v>
      </c>
      <c r="T11" s="40">
        <v>17560</v>
      </c>
      <c r="U11" s="40">
        <v>17544</v>
      </c>
      <c r="V11" s="40">
        <v>18964</v>
      </c>
      <c r="W11" s="43">
        <v>22045</v>
      </c>
      <c r="X11" s="40">
        <v>21974</v>
      </c>
      <c r="Y11" s="40">
        <v>23583</v>
      </c>
      <c r="Z11" s="40">
        <v>26762</v>
      </c>
    </row>
    <row r="12" spans="1:26" ht="11.25">
      <c r="A12" s="38" t="s">
        <v>30</v>
      </c>
      <c r="B12" s="4" t="s">
        <v>8</v>
      </c>
      <c r="C12" s="47">
        <v>0</v>
      </c>
      <c r="D12" s="47">
        <v>-521</v>
      </c>
      <c r="E12" s="47">
        <v>-258</v>
      </c>
      <c r="F12" s="47">
        <v>-59</v>
      </c>
      <c r="G12" s="47">
        <v>-172</v>
      </c>
      <c r="H12" s="47">
        <v>-439</v>
      </c>
      <c r="I12" s="47">
        <v>-219</v>
      </c>
      <c r="J12" s="47">
        <v>-66</v>
      </c>
      <c r="K12" s="47">
        <v>-309</v>
      </c>
      <c r="L12" s="47">
        <v>-23</v>
      </c>
      <c r="M12" s="47">
        <v>-602</v>
      </c>
      <c r="N12" s="47">
        <v>-275</v>
      </c>
      <c r="O12" s="47">
        <v>-364</v>
      </c>
      <c r="P12" s="47">
        <v>-427</v>
      </c>
      <c r="Q12" s="47">
        <v>-759</v>
      </c>
      <c r="R12" s="47">
        <v>-1010</v>
      </c>
      <c r="S12" s="47">
        <v>-695</v>
      </c>
      <c r="T12" s="47">
        <v>-116</v>
      </c>
      <c r="U12" s="47">
        <v>-388</v>
      </c>
      <c r="V12" s="47">
        <v>-788</v>
      </c>
      <c r="W12" s="48">
        <v>-1387</v>
      </c>
      <c r="X12" s="47">
        <v>-964</v>
      </c>
      <c r="Y12" s="47">
        <v>-1142</v>
      </c>
      <c r="Z12" s="47">
        <v>-1304</v>
      </c>
    </row>
    <row r="13" spans="1:26" ht="11.25">
      <c r="A13" s="38" t="s">
        <v>31</v>
      </c>
      <c r="C13" s="40">
        <f>SUM(C10:C12)</f>
        <v>21790</v>
      </c>
      <c r="D13" s="40">
        <f aca="true" t="shared" si="0" ref="D13:Z13">SUM(D10:D12)</f>
        <v>13844</v>
      </c>
      <c r="E13" s="40">
        <f t="shared" si="0"/>
        <v>12692</v>
      </c>
      <c r="F13" s="40">
        <f t="shared" si="0"/>
        <v>13376</v>
      </c>
      <c r="G13" s="40">
        <f t="shared" si="0"/>
        <v>18855</v>
      </c>
      <c r="H13" s="40">
        <f t="shared" si="0"/>
        <v>22194</v>
      </c>
      <c r="I13" s="40">
        <f t="shared" si="0"/>
        <v>25836</v>
      </c>
      <c r="J13" s="40">
        <f t="shared" si="0"/>
        <v>28629</v>
      </c>
      <c r="K13" s="40">
        <f t="shared" si="0"/>
        <v>36002</v>
      </c>
      <c r="L13" s="40">
        <f t="shared" si="0"/>
        <v>42346</v>
      </c>
      <c r="M13" s="40">
        <f t="shared" si="0"/>
        <v>46046</v>
      </c>
      <c r="N13" s="40">
        <f t="shared" si="0"/>
        <v>53407</v>
      </c>
      <c r="O13" s="40">
        <f t="shared" si="0"/>
        <v>66870</v>
      </c>
      <c r="P13" s="40">
        <f t="shared" si="0"/>
        <v>83550</v>
      </c>
      <c r="Q13" s="40">
        <f t="shared" si="0"/>
        <v>85384</v>
      </c>
      <c r="R13" s="40">
        <f t="shared" si="0"/>
        <v>91646</v>
      </c>
      <c r="S13" s="40">
        <f t="shared" si="0"/>
        <v>109985</v>
      </c>
      <c r="T13" s="40">
        <f t="shared" si="0"/>
        <v>117401</v>
      </c>
      <c r="U13" s="40">
        <f t="shared" si="0"/>
        <v>115034</v>
      </c>
      <c r="V13" s="40">
        <f t="shared" si="0"/>
        <v>120143</v>
      </c>
      <c r="W13" s="40">
        <f t="shared" si="0"/>
        <v>146878</v>
      </c>
      <c r="X13" s="40">
        <f t="shared" si="0"/>
        <v>149615</v>
      </c>
      <c r="Y13" s="40">
        <f t="shared" si="0"/>
        <v>157651</v>
      </c>
      <c r="Z13" s="40">
        <f t="shared" si="0"/>
        <v>168044</v>
      </c>
    </row>
    <row r="14" spans="1:26" ht="11.25">
      <c r="A14" s="38" t="s">
        <v>32</v>
      </c>
      <c r="B14" s="4" t="s">
        <v>9</v>
      </c>
      <c r="C14" s="40">
        <v>5474</v>
      </c>
      <c r="D14" s="40">
        <v>4896</v>
      </c>
      <c r="E14" s="40">
        <v>4463</v>
      </c>
      <c r="F14" s="40">
        <v>2901</v>
      </c>
      <c r="G14" s="40">
        <v>3181</v>
      </c>
      <c r="H14" s="40">
        <v>3518</v>
      </c>
      <c r="I14" s="40">
        <v>3966</v>
      </c>
      <c r="J14" s="40">
        <v>3960</v>
      </c>
      <c r="K14" s="40">
        <v>4183</v>
      </c>
      <c r="L14" s="40">
        <v>4123</v>
      </c>
      <c r="M14" s="40">
        <v>4738</v>
      </c>
      <c r="N14" s="40">
        <v>4840</v>
      </c>
      <c r="O14" s="40">
        <v>5039</v>
      </c>
      <c r="P14" s="40">
        <v>5652</v>
      </c>
      <c r="Q14" s="40">
        <v>6325</v>
      </c>
      <c r="R14" s="40">
        <v>5890</v>
      </c>
      <c r="S14" s="40">
        <v>7155</v>
      </c>
      <c r="T14" s="40">
        <v>7513</v>
      </c>
      <c r="U14" s="40">
        <v>8006</v>
      </c>
      <c r="V14" s="40">
        <v>8268</v>
      </c>
      <c r="W14" s="43">
        <v>11206</v>
      </c>
      <c r="X14" s="40">
        <v>12043</v>
      </c>
      <c r="Y14" s="40">
        <v>11929</v>
      </c>
      <c r="Z14" s="40">
        <v>13201</v>
      </c>
    </row>
    <row r="15" spans="1:26" ht="11.25">
      <c r="A15" s="38" t="s">
        <v>33</v>
      </c>
      <c r="B15" s="4" t="s">
        <v>10</v>
      </c>
      <c r="C15" s="40">
        <v>6653</v>
      </c>
      <c r="D15" s="40">
        <v>4090</v>
      </c>
      <c r="E15" s="40">
        <v>3444</v>
      </c>
      <c r="F15" s="40">
        <v>6844</v>
      </c>
      <c r="G15" s="40">
        <v>7938</v>
      </c>
      <c r="H15" s="40">
        <v>8054</v>
      </c>
      <c r="I15" s="40">
        <v>9299</v>
      </c>
      <c r="J15" s="40">
        <v>10492</v>
      </c>
      <c r="K15" s="40">
        <v>13207</v>
      </c>
      <c r="L15" s="40">
        <v>9957</v>
      </c>
      <c r="M15" s="40">
        <v>12183</v>
      </c>
      <c r="N15" s="40">
        <v>14602</v>
      </c>
      <c r="O15" s="40">
        <v>26693</v>
      </c>
      <c r="P15" s="40">
        <v>20477</v>
      </c>
      <c r="Q15" s="40">
        <v>22525</v>
      </c>
      <c r="R15" s="40">
        <v>28332</v>
      </c>
      <c r="S15" s="40">
        <v>35803</v>
      </c>
      <c r="T15" s="40">
        <v>26338</v>
      </c>
      <c r="U15" s="40">
        <v>32867</v>
      </c>
      <c r="V15" s="40">
        <v>46989</v>
      </c>
      <c r="W15" s="43">
        <v>52968</v>
      </c>
      <c r="X15" s="40">
        <v>47031</v>
      </c>
      <c r="Y15" s="40">
        <v>59367</v>
      </c>
      <c r="Z15" s="40">
        <v>66158</v>
      </c>
    </row>
    <row r="16" spans="1:26" ht="11.25">
      <c r="A16" s="38" t="s">
        <v>34</v>
      </c>
      <c r="B16" s="4" t="s">
        <v>11</v>
      </c>
      <c r="C16" s="40">
        <v>1514</v>
      </c>
      <c r="D16" s="40">
        <v>1031</v>
      </c>
      <c r="E16" s="40">
        <v>1003</v>
      </c>
      <c r="F16" s="40">
        <v>1110</v>
      </c>
      <c r="G16" s="40">
        <v>1309</v>
      </c>
      <c r="H16" s="40">
        <v>1638</v>
      </c>
      <c r="I16" s="40">
        <v>1870</v>
      </c>
      <c r="J16" s="40">
        <v>1920</v>
      </c>
      <c r="K16" s="40">
        <v>2248</v>
      </c>
      <c r="L16" s="40">
        <v>2093</v>
      </c>
      <c r="M16" s="40">
        <v>2678</v>
      </c>
      <c r="N16" s="40">
        <v>2566</v>
      </c>
      <c r="O16" s="40">
        <v>3136</v>
      </c>
      <c r="P16" s="40">
        <v>3280</v>
      </c>
      <c r="Q16" s="40">
        <v>4122</v>
      </c>
      <c r="R16" s="40">
        <v>5749</v>
      </c>
      <c r="S16" s="40">
        <v>5007</v>
      </c>
      <c r="T16" s="40">
        <v>4898</v>
      </c>
      <c r="U16" s="40">
        <v>8020</v>
      </c>
      <c r="V16" s="40">
        <v>11470</v>
      </c>
      <c r="W16" s="43">
        <v>8292</v>
      </c>
      <c r="X16" s="40">
        <v>6773</v>
      </c>
      <c r="Y16" s="40">
        <v>9948</v>
      </c>
      <c r="Z16" s="40">
        <v>11142</v>
      </c>
    </row>
    <row r="17" spans="1:26" ht="11.25">
      <c r="A17" s="38" t="s">
        <v>35</v>
      </c>
      <c r="B17" s="4" t="s">
        <v>4</v>
      </c>
      <c r="C17" s="49">
        <f>SUM(C13:C16)</f>
        <v>35431</v>
      </c>
      <c r="D17" s="49">
        <f aca="true" t="shared" si="1" ref="D17:Z17">SUM(D13:D16)</f>
        <v>23861</v>
      </c>
      <c r="E17" s="49">
        <f t="shared" si="1"/>
        <v>21602</v>
      </c>
      <c r="F17" s="49">
        <f t="shared" si="1"/>
        <v>24231</v>
      </c>
      <c r="G17" s="49">
        <f t="shared" si="1"/>
        <v>31283</v>
      </c>
      <c r="H17" s="49">
        <f t="shared" si="1"/>
        <v>35404</v>
      </c>
      <c r="I17" s="49">
        <f t="shared" si="1"/>
        <v>40971</v>
      </c>
      <c r="J17" s="49">
        <f t="shared" si="1"/>
        <v>45001</v>
      </c>
      <c r="K17" s="49">
        <f t="shared" si="1"/>
        <v>55640</v>
      </c>
      <c r="L17" s="49">
        <f t="shared" si="1"/>
        <v>58519</v>
      </c>
      <c r="M17" s="49">
        <f t="shared" si="1"/>
        <v>65645</v>
      </c>
      <c r="N17" s="49">
        <f t="shared" si="1"/>
        <v>75415</v>
      </c>
      <c r="O17" s="49">
        <f t="shared" si="1"/>
        <v>101738</v>
      </c>
      <c r="P17" s="49">
        <f t="shared" si="1"/>
        <v>112959</v>
      </c>
      <c r="Q17" s="49">
        <f t="shared" si="1"/>
        <v>118356</v>
      </c>
      <c r="R17" s="49">
        <f t="shared" si="1"/>
        <v>131617</v>
      </c>
      <c r="S17" s="49">
        <f t="shared" si="1"/>
        <v>157950</v>
      </c>
      <c r="T17" s="49">
        <f t="shared" si="1"/>
        <v>156150</v>
      </c>
      <c r="U17" s="49">
        <f t="shared" si="1"/>
        <v>163927</v>
      </c>
      <c r="V17" s="49">
        <f t="shared" si="1"/>
        <v>186870</v>
      </c>
      <c r="W17" s="49">
        <f t="shared" si="1"/>
        <v>219344</v>
      </c>
      <c r="X17" s="49">
        <f t="shared" si="1"/>
        <v>215462</v>
      </c>
      <c r="Y17" s="49">
        <f t="shared" si="1"/>
        <v>238895</v>
      </c>
      <c r="Z17" s="49">
        <f t="shared" si="1"/>
        <v>258545</v>
      </c>
    </row>
    <row r="18" ht="6" customHeight="1">
      <c r="A18" s="38" t="s">
        <v>12</v>
      </c>
    </row>
    <row r="19" spans="1:26" ht="12" thickBot="1">
      <c r="A19" s="38" t="s">
        <v>3</v>
      </c>
      <c r="B19" s="4" t="s">
        <v>100</v>
      </c>
      <c r="C19" s="50">
        <f>C6-C17</f>
        <v>-18374</v>
      </c>
      <c r="D19" s="50">
        <f aca="true" t="shared" si="2" ref="D19:Z19">D6-D17</f>
        <v>-6469</v>
      </c>
      <c r="E19" s="50">
        <f t="shared" si="2"/>
        <v>-3158</v>
      </c>
      <c r="F19" s="50">
        <f t="shared" si="2"/>
        <v>-2869</v>
      </c>
      <c r="G19" s="50">
        <f t="shared" si="2"/>
        <v>-1214</v>
      </c>
      <c r="H19" s="50">
        <f t="shared" si="2"/>
        <v>204</v>
      </c>
      <c r="I19" s="50">
        <f t="shared" si="2"/>
        <v>-808</v>
      </c>
      <c r="J19" s="50">
        <f t="shared" si="2"/>
        <v>-23</v>
      </c>
      <c r="K19" s="50">
        <f t="shared" si="2"/>
        <v>-359</v>
      </c>
      <c r="L19" s="50">
        <f t="shared" si="2"/>
        <v>4552</v>
      </c>
      <c r="M19" s="50">
        <f t="shared" si="2"/>
        <v>5633</v>
      </c>
      <c r="N19" s="50">
        <f t="shared" si="2"/>
        <v>5365</v>
      </c>
      <c r="O19" s="50">
        <f t="shared" si="2"/>
        <v>-1915</v>
      </c>
      <c r="P19" s="50">
        <f t="shared" si="2"/>
        <v>6751</v>
      </c>
      <c r="Q19" s="50">
        <f t="shared" si="2"/>
        <v>22058</v>
      </c>
      <c r="R19" s="50">
        <f t="shared" si="2"/>
        <v>9047</v>
      </c>
      <c r="S19" s="50">
        <f t="shared" si="2"/>
        <v>-5504</v>
      </c>
      <c r="T19" s="50">
        <f t="shared" si="2"/>
        <v>7877</v>
      </c>
      <c r="U19" s="50">
        <f t="shared" si="2"/>
        <v>8813</v>
      </c>
      <c r="V19" s="50">
        <f t="shared" si="2"/>
        <v>6130</v>
      </c>
      <c r="W19" s="50">
        <f t="shared" si="2"/>
        <v>4782</v>
      </c>
      <c r="X19" s="50">
        <f t="shared" si="2"/>
        <v>23889</v>
      </c>
      <c r="Y19" s="50">
        <f t="shared" si="2"/>
        <v>17055</v>
      </c>
      <c r="Z19" s="50">
        <f t="shared" si="2"/>
        <v>18688</v>
      </c>
    </row>
    <row r="20" spans="2:26" ht="12" thickTop="1">
      <c r="B20" s="4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" ht="11.25">
      <c r="A21" s="25" t="s">
        <v>71</v>
      </c>
      <c r="B21" s="4"/>
    </row>
    <row r="22" spans="1:26" ht="11.25">
      <c r="A22" s="38" t="s">
        <v>68</v>
      </c>
      <c r="B22" s="4"/>
      <c r="C22" s="42" t="s">
        <v>70</v>
      </c>
      <c r="D22" s="40">
        <v>88</v>
      </c>
      <c r="E22" s="40">
        <v>107</v>
      </c>
      <c r="F22" s="40">
        <v>566</v>
      </c>
      <c r="G22" s="40">
        <v>312</v>
      </c>
      <c r="H22" s="40">
        <v>236</v>
      </c>
      <c r="I22" s="40">
        <v>277</v>
      </c>
      <c r="J22" s="40">
        <v>315</v>
      </c>
      <c r="K22" s="40">
        <v>417</v>
      </c>
      <c r="L22" s="40">
        <v>327</v>
      </c>
      <c r="M22" s="40">
        <v>383</v>
      </c>
      <c r="N22" s="40">
        <v>444</v>
      </c>
      <c r="O22" s="40">
        <v>760</v>
      </c>
      <c r="P22" s="40">
        <v>583</v>
      </c>
      <c r="Q22" s="40">
        <v>590</v>
      </c>
      <c r="R22" s="40">
        <v>783</v>
      </c>
      <c r="S22" s="40">
        <v>945</v>
      </c>
      <c r="T22" s="40">
        <v>707</v>
      </c>
      <c r="U22" s="40">
        <v>921</v>
      </c>
      <c r="V22" s="40">
        <v>1156</v>
      </c>
      <c r="W22" s="40">
        <v>1377</v>
      </c>
      <c r="X22" s="40">
        <v>1070</v>
      </c>
      <c r="Y22" s="40">
        <v>1310</v>
      </c>
      <c r="Z22" s="40">
        <v>1493</v>
      </c>
    </row>
    <row r="23" spans="1:26" ht="11.25">
      <c r="A23" s="38" t="s">
        <v>69</v>
      </c>
      <c r="B23" s="4"/>
      <c r="C23" s="42" t="s">
        <v>70</v>
      </c>
      <c r="D23" s="42" t="s">
        <v>70</v>
      </c>
      <c r="E23" s="40">
        <f>E24-E22-D24</f>
        <v>-81</v>
      </c>
      <c r="F23" s="40">
        <f aca="true" t="shared" si="3" ref="F23:Z23">F24-F22-E24</f>
        <v>-444</v>
      </c>
      <c r="G23" s="40">
        <f t="shared" si="3"/>
        <v>-165</v>
      </c>
      <c r="H23" s="40">
        <f t="shared" si="3"/>
        <v>-169</v>
      </c>
      <c r="I23" s="40">
        <f t="shared" si="3"/>
        <v>-205</v>
      </c>
      <c r="J23" s="40">
        <f t="shared" si="3"/>
        <v>-200</v>
      </c>
      <c r="K23" s="40">
        <f t="shared" si="3"/>
        <v>-222</v>
      </c>
      <c r="L23" s="40">
        <f t="shared" si="3"/>
        <v>-232</v>
      </c>
      <c r="M23" s="40">
        <f t="shared" si="3"/>
        <v>-239</v>
      </c>
      <c r="N23" s="40">
        <f t="shared" si="3"/>
        <v>-248</v>
      </c>
      <c r="O23" s="40">
        <f t="shared" si="3"/>
        <v>-315</v>
      </c>
      <c r="P23" s="40">
        <f t="shared" si="3"/>
        <v>-422</v>
      </c>
      <c r="Q23" s="40">
        <f t="shared" si="3"/>
        <v>-454</v>
      </c>
      <c r="R23" s="40">
        <f t="shared" si="3"/>
        <v>-402</v>
      </c>
      <c r="S23" s="40">
        <f t="shared" si="3"/>
        <v>-537</v>
      </c>
      <c r="T23" s="40">
        <f t="shared" si="3"/>
        <v>-529</v>
      </c>
      <c r="U23" s="40">
        <f t="shared" si="3"/>
        <v>-525</v>
      </c>
      <c r="V23" s="40">
        <f t="shared" si="3"/>
        <v>-569</v>
      </c>
      <c r="W23" s="40">
        <f t="shared" si="3"/>
        <v>-690</v>
      </c>
      <c r="X23" s="40">
        <f t="shared" si="3"/>
        <v>-767</v>
      </c>
      <c r="Y23" s="40">
        <f t="shared" si="3"/>
        <v>-817</v>
      </c>
      <c r="Z23" s="40">
        <f t="shared" si="3"/>
        <v>-839</v>
      </c>
    </row>
    <row r="24" spans="1:26" ht="12" thickBot="1">
      <c r="A24" s="38" t="s">
        <v>67</v>
      </c>
      <c r="B24" s="4"/>
      <c r="C24" s="42" t="s">
        <v>70</v>
      </c>
      <c r="D24" s="51">
        <v>308</v>
      </c>
      <c r="E24" s="51">
        <v>334</v>
      </c>
      <c r="F24" s="51">
        <v>456</v>
      </c>
      <c r="G24" s="51">
        <v>603</v>
      </c>
      <c r="H24" s="51">
        <v>670</v>
      </c>
      <c r="I24" s="51">
        <v>742</v>
      </c>
      <c r="J24" s="51">
        <v>857</v>
      </c>
      <c r="K24" s="51">
        <v>1052</v>
      </c>
      <c r="L24" s="51">
        <v>1147</v>
      </c>
      <c r="M24" s="51">
        <v>1291</v>
      </c>
      <c r="N24" s="51">
        <v>1487</v>
      </c>
      <c r="O24" s="51">
        <v>1932</v>
      </c>
      <c r="P24" s="51">
        <v>2093</v>
      </c>
      <c r="Q24" s="51">
        <v>2229</v>
      </c>
      <c r="R24" s="51">
        <v>2610</v>
      </c>
      <c r="S24" s="51">
        <v>3018</v>
      </c>
      <c r="T24" s="51">
        <v>3196</v>
      </c>
      <c r="U24" s="51">
        <v>3592</v>
      </c>
      <c r="V24" s="51">
        <v>4179</v>
      </c>
      <c r="W24" s="51">
        <v>4866</v>
      </c>
      <c r="X24" s="51">
        <v>5169</v>
      </c>
      <c r="Y24" s="51">
        <v>5662</v>
      </c>
      <c r="Z24" s="51">
        <v>6316</v>
      </c>
    </row>
    <row r="25" spans="2:26" ht="12" thickTop="1">
      <c r="B25" s="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2:26" ht="11.25">
      <c r="B26" s="4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2:26" ht="12.75"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4:26" ht="12.75"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ht="12.75">
      <c r="A29" s="33"/>
    </row>
    <row r="30" ht="12.75">
      <c r="A30" s="33"/>
    </row>
    <row r="31" ht="11.25">
      <c r="A31" s="53"/>
    </row>
    <row r="35" ht="12.75">
      <c r="A35" s="33"/>
    </row>
    <row r="36" ht="12.75">
      <c r="A36" s="33"/>
    </row>
    <row r="37" ht="12.75">
      <c r="A37" s="33"/>
    </row>
    <row r="65" ht="12.75">
      <c r="F65" s="33"/>
    </row>
    <row r="66" ht="12.75">
      <c r="F66" s="33"/>
    </row>
    <row r="67" ht="12.75">
      <c r="F67" s="33"/>
    </row>
    <row r="68" ht="12.75">
      <c r="F68" s="33"/>
    </row>
    <row r="69" ht="12.75">
      <c r="F69" s="33"/>
    </row>
    <row r="70" ht="12.75">
      <c r="F70" s="33"/>
    </row>
    <row r="71" ht="12.75">
      <c r="F71" s="33"/>
    </row>
    <row r="72" ht="12.75">
      <c r="F72" s="33"/>
    </row>
    <row r="73" ht="12.75">
      <c r="F73" s="33"/>
    </row>
    <row r="74" ht="12.75">
      <c r="F74" s="33"/>
    </row>
    <row r="75" ht="12.75">
      <c r="F75" s="33"/>
    </row>
    <row r="76" ht="12.75">
      <c r="F76" s="33"/>
    </row>
    <row r="77" ht="12.75">
      <c r="F77" s="33"/>
    </row>
    <row r="78" ht="12.75">
      <c r="F78" s="33"/>
    </row>
    <row r="79" ht="12.75">
      <c r="F79" s="33"/>
    </row>
    <row r="80" ht="12.75">
      <c r="F80" s="33"/>
    </row>
    <row r="81" ht="12.75">
      <c r="F81" s="33"/>
    </row>
    <row r="82" ht="12.75">
      <c r="F82" s="33"/>
    </row>
    <row r="83" ht="12.75">
      <c r="F83" s="33"/>
    </row>
    <row r="84" ht="12.75">
      <c r="F84" s="33"/>
    </row>
    <row r="85" ht="12.75">
      <c r="F85" s="33"/>
    </row>
    <row r="86" ht="12.75">
      <c r="F86" s="33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7109375" style="33" customWidth="1"/>
    <col min="2" max="7" width="11.7109375" style="33" customWidth="1"/>
    <col min="8" max="16384" width="9.140625" style="33" customWidth="1"/>
  </cols>
  <sheetData>
    <row r="1" spans="1:7" ht="18">
      <c r="A1" s="63" t="s">
        <v>57</v>
      </c>
      <c r="B1" s="44"/>
      <c r="C1" s="44"/>
      <c r="D1" s="44"/>
      <c r="E1" s="44"/>
      <c r="F1" s="44"/>
      <c r="G1" s="44"/>
    </row>
    <row r="2" spans="1:7" ht="12.75">
      <c r="A2" s="24" t="s">
        <v>36</v>
      </c>
      <c r="B2" s="24"/>
      <c r="C2" s="24"/>
      <c r="D2" s="24"/>
      <c r="E2" s="24"/>
      <c r="F2" s="24"/>
      <c r="G2" s="24"/>
    </row>
    <row r="3" spans="1:7" ht="12.75">
      <c r="A3" s="24" t="s">
        <v>37</v>
      </c>
      <c r="B3" s="24"/>
      <c r="C3" s="24"/>
      <c r="D3" s="24"/>
      <c r="E3" s="24"/>
      <c r="F3" s="24"/>
      <c r="G3" s="24"/>
    </row>
    <row r="4" spans="1:7" ht="12.75">
      <c r="A4" s="24" t="s">
        <v>12</v>
      </c>
      <c r="B4" s="23">
        <v>37256</v>
      </c>
      <c r="C4" s="23">
        <v>37621</v>
      </c>
      <c r="D4" s="23">
        <v>37986</v>
      </c>
      <c r="E4" s="23">
        <v>38352</v>
      </c>
      <c r="F4" s="23">
        <v>38717</v>
      </c>
      <c r="G4" s="23">
        <v>39082</v>
      </c>
    </row>
    <row r="5" spans="1:7" ht="12.75">
      <c r="A5" s="56" t="s">
        <v>12</v>
      </c>
      <c r="B5" s="56"/>
      <c r="C5" s="56"/>
      <c r="D5" s="56"/>
      <c r="E5" s="56"/>
      <c r="F5" s="56"/>
      <c r="G5" s="56"/>
    </row>
    <row r="6" spans="1:7" ht="12.75">
      <c r="A6" s="56" t="s">
        <v>54</v>
      </c>
      <c r="B6" s="55">
        <v>74255</v>
      </c>
      <c r="C6" s="55">
        <v>150818</v>
      </c>
      <c r="D6" s="55">
        <v>270410</v>
      </c>
      <c r="E6" s="55">
        <v>500611</v>
      </c>
      <c r="F6" s="55">
        <v>682213</v>
      </c>
      <c r="G6" s="55">
        <v>996660</v>
      </c>
    </row>
    <row r="7" spans="1:7" ht="12.75">
      <c r="A7" s="56" t="s">
        <v>12</v>
      </c>
      <c r="B7" s="56"/>
      <c r="C7" s="56"/>
      <c r="D7" s="56"/>
      <c r="E7" s="56"/>
      <c r="F7" s="56"/>
      <c r="G7" s="56"/>
    </row>
    <row r="8" spans="1:7" ht="12.75">
      <c r="A8" s="56" t="s">
        <v>2</v>
      </c>
      <c r="B8" s="56"/>
      <c r="C8" s="56"/>
      <c r="D8" s="56"/>
      <c r="E8" s="56"/>
      <c r="F8" s="56"/>
      <c r="G8" s="56"/>
    </row>
    <row r="9" spans="1:7" ht="12.75">
      <c r="A9" s="56" t="s">
        <v>42</v>
      </c>
      <c r="B9" s="56"/>
      <c r="C9" s="56"/>
      <c r="D9" s="56"/>
      <c r="E9" s="56"/>
      <c r="F9" s="56"/>
      <c r="G9" s="56"/>
    </row>
    <row r="10" spans="1:7" ht="12.75">
      <c r="A10" s="56" t="s">
        <v>58</v>
      </c>
      <c r="B10" s="56">
        <v>49088</v>
      </c>
      <c r="C10" s="56">
        <v>77044</v>
      </c>
      <c r="D10" s="56">
        <v>147736</v>
      </c>
      <c r="E10" s="56">
        <v>273401</v>
      </c>
      <c r="F10" s="56">
        <v>393788</v>
      </c>
      <c r="G10" s="56">
        <v>532621</v>
      </c>
    </row>
    <row r="11" spans="1:7" ht="12.75">
      <c r="A11" s="56" t="s">
        <v>59</v>
      </c>
      <c r="B11" s="56">
        <v>14930</v>
      </c>
      <c r="C11" s="56">
        <v>21602</v>
      </c>
      <c r="D11" s="56">
        <v>34358</v>
      </c>
      <c r="E11" s="56">
        <v>58311</v>
      </c>
      <c r="F11" s="56">
        <v>71987</v>
      </c>
      <c r="G11" s="56">
        <v>94364</v>
      </c>
    </row>
    <row r="12" spans="1:7" ht="12.75">
      <c r="A12" s="56" t="s">
        <v>60</v>
      </c>
      <c r="B12" s="57">
        <v>-838</v>
      </c>
      <c r="C12" s="57">
        <v>-896</v>
      </c>
      <c r="D12" s="57">
        <v>-1209</v>
      </c>
      <c r="E12" s="57">
        <v>-2560</v>
      </c>
      <c r="F12" s="57">
        <v>-1987</v>
      </c>
      <c r="G12" s="57">
        <v>-4797</v>
      </c>
    </row>
    <row r="13" spans="1:7" ht="12.75">
      <c r="A13" s="56" t="s">
        <v>61</v>
      </c>
      <c r="B13" s="56">
        <f aca="true" t="shared" si="0" ref="B13:G13">SUM(B10:B12)</f>
        <v>63180</v>
      </c>
      <c r="C13" s="56">
        <f t="shared" si="0"/>
        <v>97750</v>
      </c>
      <c r="D13" s="56">
        <f t="shared" si="0"/>
        <v>180885</v>
      </c>
      <c r="E13" s="56">
        <f t="shared" si="0"/>
        <v>329152</v>
      </c>
      <c r="F13" s="56">
        <f t="shared" si="0"/>
        <v>463788</v>
      </c>
      <c r="G13" s="56">
        <f t="shared" si="0"/>
        <v>622188</v>
      </c>
    </row>
    <row r="14" spans="1:7" ht="12.75">
      <c r="A14" s="56" t="s">
        <v>62</v>
      </c>
      <c r="B14" s="56">
        <v>19212</v>
      </c>
      <c r="C14" s="56">
        <v>16861</v>
      </c>
      <c r="D14" s="56">
        <v>20968</v>
      </c>
      <c r="E14" s="56">
        <v>29467</v>
      </c>
      <c r="F14" s="56">
        <v>35388</v>
      </c>
      <c r="G14" s="56">
        <v>48379</v>
      </c>
    </row>
    <row r="15" spans="1:7" ht="12.75">
      <c r="A15" s="56" t="s">
        <v>63</v>
      </c>
      <c r="B15" s="56">
        <v>22509</v>
      </c>
      <c r="C15" s="56">
        <v>38019</v>
      </c>
      <c r="D15" s="56">
        <v>53033</v>
      </c>
      <c r="E15" s="56">
        <v>100534</v>
      </c>
      <c r="F15" s="56">
        <v>144562</v>
      </c>
      <c r="G15" s="56">
        <v>225524</v>
      </c>
    </row>
    <row r="16" spans="1:7" ht="12.75">
      <c r="A16" s="56" t="s">
        <v>64</v>
      </c>
      <c r="B16" s="56">
        <v>6136</v>
      </c>
      <c r="C16" s="56">
        <v>8973</v>
      </c>
      <c r="D16" s="56">
        <v>12669</v>
      </c>
      <c r="E16" s="56">
        <v>22104</v>
      </c>
      <c r="F16" s="56">
        <v>35486</v>
      </c>
      <c r="G16" s="56">
        <v>36155</v>
      </c>
    </row>
    <row r="17" spans="1:7" ht="12.75">
      <c r="A17" s="56" t="s">
        <v>56</v>
      </c>
      <c r="B17" s="58">
        <f aca="true" t="shared" si="1" ref="B17:G17">SUM(B13:B16)</f>
        <v>111037</v>
      </c>
      <c r="C17" s="58">
        <f t="shared" si="1"/>
        <v>161603</v>
      </c>
      <c r="D17" s="58">
        <f t="shared" si="1"/>
        <v>267555</v>
      </c>
      <c r="E17" s="58">
        <f t="shared" si="1"/>
        <v>481257</v>
      </c>
      <c r="F17" s="58">
        <f t="shared" si="1"/>
        <v>679224</v>
      </c>
      <c r="G17" s="58">
        <f t="shared" si="1"/>
        <v>932246</v>
      </c>
    </row>
    <row r="18" spans="1:7" ht="12.75">
      <c r="A18" s="56" t="s">
        <v>12</v>
      </c>
      <c r="B18" s="56"/>
      <c r="C18" s="56"/>
      <c r="D18" s="56"/>
      <c r="E18" s="56"/>
      <c r="F18" s="56"/>
      <c r="G18" s="56"/>
    </row>
    <row r="19" spans="1:7" ht="13.5" thickBot="1">
      <c r="A19" s="56" t="s">
        <v>52</v>
      </c>
      <c r="B19" s="59">
        <f aca="true" t="shared" si="2" ref="B19:G19">B6-B17</f>
        <v>-36782</v>
      </c>
      <c r="C19" s="59">
        <f t="shared" si="2"/>
        <v>-10785</v>
      </c>
      <c r="D19" s="59">
        <f t="shared" si="2"/>
        <v>2855</v>
      </c>
      <c r="E19" s="59">
        <f t="shared" si="2"/>
        <v>19354</v>
      </c>
      <c r="F19" s="59">
        <f t="shared" si="2"/>
        <v>2989</v>
      </c>
      <c r="G19" s="59">
        <f t="shared" si="2"/>
        <v>64414</v>
      </c>
    </row>
    <row r="20" spans="1:7" ht="13.5" thickTop="1">
      <c r="A20" s="56" t="s">
        <v>12</v>
      </c>
      <c r="B20" s="56"/>
      <c r="C20" s="56"/>
      <c r="D20" s="56"/>
      <c r="E20" s="56"/>
      <c r="F20" s="56"/>
      <c r="G20" s="56"/>
    </row>
    <row r="21" spans="1:7" ht="12.75">
      <c r="A21" s="18" t="s">
        <v>53</v>
      </c>
      <c r="B21" s="56"/>
      <c r="C21" s="56"/>
      <c r="D21" s="56"/>
      <c r="E21" s="56"/>
      <c r="F21" s="56"/>
      <c r="G21" s="56"/>
    </row>
    <row r="22" spans="1:7" ht="12.75">
      <c r="A22" s="56" t="s">
        <v>12</v>
      </c>
      <c r="B22" s="56"/>
      <c r="C22" s="56"/>
      <c r="D22" s="56"/>
      <c r="E22" s="56"/>
      <c r="F22" s="56"/>
      <c r="G22" s="56"/>
    </row>
    <row r="23" spans="1:7" ht="12.75">
      <c r="A23" s="56" t="s">
        <v>54</v>
      </c>
      <c r="B23" s="64">
        <f aca="true" t="shared" si="3" ref="B23:G23">B6/B6</f>
        <v>1</v>
      </c>
      <c r="C23" s="64">
        <f t="shared" si="3"/>
        <v>1</v>
      </c>
      <c r="D23" s="64">
        <f t="shared" si="3"/>
        <v>1</v>
      </c>
      <c r="E23" s="64">
        <f t="shared" si="3"/>
        <v>1</v>
      </c>
      <c r="F23" s="64">
        <f t="shared" si="3"/>
        <v>1</v>
      </c>
      <c r="G23" s="64">
        <f t="shared" si="3"/>
        <v>1</v>
      </c>
    </row>
    <row r="24" spans="1:7" ht="12.75">
      <c r="A24" s="56" t="s">
        <v>12</v>
      </c>
      <c r="B24" s="56"/>
      <c r="C24" s="56"/>
      <c r="D24" s="56"/>
      <c r="E24" s="56"/>
      <c r="F24" s="56"/>
      <c r="G24" s="56"/>
    </row>
    <row r="25" spans="1:7" ht="12.75">
      <c r="A25" s="56" t="s">
        <v>2</v>
      </c>
      <c r="B25" s="56"/>
      <c r="C25" s="56"/>
      <c r="D25" s="56"/>
      <c r="E25" s="56"/>
      <c r="F25" s="56"/>
      <c r="G25" s="56"/>
    </row>
    <row r="26" spans="1:7" ht="12.75">
      <c r="A26" s="56" t="s">
        <v>55</v>
      </c>
      <c r="B26" s="65">
        <f aca="true" t="shared" si="4" ref="B26:G32">B13/B$6</f>
        <v>0.8508517944919534</v>
      </c>
      <c r="C26" s="65">
        <f t="shared" si="4"/>
        <v>0.6481321858133644</v>
      </c>
      <c r="D26" s="65">
        <f t="shared" si="4"/>
        <v>0.6689286638807737</v>
      </c>
      <c r="E26" s="65">
        <f t="shared" si="4"/>
        <v>0.6575005343470279</v>
      </c>
      <c r="F26" s="65">
        <f t="shared" si="4"/>
        <v>0.6798287338411904</v>
      </c>
      <c r="G26" s="65">
        <f t="shared" si="4"/>
        <v>0.6242730720606827</v>
      </c>
    </row>
    <row r="27" spans="1:7" ht="12.75">
      <c r="A27" s="56" t="s">
        <v>62</v>
      </c>
      <c r="B27" s="65">
        <f t="shared" si="4"/>
        <v>0.2587300518483604</v>
      </c>
      <c r="C27" s="65">
        <f t="shared" si="4"/>
        <v>0.11179700035804745</v>
      </c>
      <c r="D27" s="65">
        <f t="shared" si="4"/>
        <v>0.07754151103879295</v>
      </c>
      <c r="E27" s="65">
        <f t="shared" si="4"/>
        <v>0.05886207054978816</v>
      </c>
      <c r="F27" s="65">
        <f t="shared" si="4"/>
        <v>0.051872362443987435</v>
      </c>
      <c r="G27" s="65">
        <f t="shared" si="4"/>
        <v>0.048541127365400435</v>
      </c>
    </row>
    <row r="28" spans="1:7" ht="12.75">
      <c r="A28" s="56" t="s">
        <v>63</v>
      </c>
      <c r="B28" s="65">
        <f t="shared" si="4"/>
        <v>0.3031311022826746</v>
      </c>
      <c r="C28" s="65">
        <f t="shared" si="4"/>
        <v>0.25208529485870385</v>
      </c>
      <c r="D28" s="65">
        <f t="shared" si="4"/>
        <v>0.19612070559520728</v>
      </c>
      <c r="E28" s="65">
        <f t="shared" si="4"/>
        <v>0.20082259478916764</v>
      </c>
      <c r="F28" s="65">
        <f t="shared" si="4"/>
        <v>0.2119015615357667</v>
      </c>
      <c r="G28" s="65">
        <f t="shared" si="4"/>
        <v>0.22627977444665182</v>
      </c>
    </row>
    <row r="29" spans="1:7" ht="12.75">
      <c r="A29" s="56" t="s">
        <v>64</v>
      </c>
      <c r="B29" s="65">
        <f t="shared" si="4"/>
        <v>0.08263416604942428</v>
      </c>
      <c r="C29" s="65">
        <f t="shared" si="4"/>
        <v>0.059495550928934215</v>
      </c>
      <c r="D29" s="65">
        <f t="shared" si="4"/>
        <v>0.046851077992677785</v>
      </c>
      <c r="E29" s="65">
        <f t="shared" si="4"/>
        <v>0.04415404375852708</v>
      </c>
      <c r="F29" s="65">
        <f t="shared" si="4"/>
        <v>0.052016012594307055</v>
      </c>
      <c r="G29" s="65">
        <f t="shared" si="4"/>
        <v>0.03627616238235707</v>
      </c>
    </row>
    <row r="30" spans="1:7" ht="12.75">
      <c r="A30" s="56" t="s">
        <v>56</v>
      </c>
      <c r="B30" s="66">
        <f t="shared" si="4"/>
        <v>1.4953471146724127</v>
      </c>
      <c r="C30" s="66">
        <f t="shared" si="4"/>
        <v>1.07151003195905</v>
      </c>
      <c r="D30" s="66">
        <f t="shared" si="4"/>
        <v>0.9894419585074516</v>
      </c>
      <c r="E30" s="66">
        <f t="shared" si="4"/>
        <v>0.9613392434445108</v>
      </c>
      <c r="F30" s="66">
        <f t="shared" si="4"/>
        <v>0.9956186704152515</v>
      </c>
      <c r="G30" s="66">
        <f t="shared" si="4"/>
        <v>0.935370136255092</v>
      </c>
    </row>
    <row r="31" spans="1:7" ht="12.75">
      <c r="A31" s="56" t="s">
        <v>12</v>
      </c>
      <c r="B31" s="65"/>
      <c r="C31" s="65"/>
      <c r="D31" s="65"/>
      <c r="E31" s="65"/>
      <c r="F31" s="65"/>
      <c r="G31" s="65"/>
    </row>
    <row r="32" spans="1:7" ht="13.5" thickBot="1">
      <c r="A32" s="56" t="s">
        <v>52</v>
      </c>
      <c r="B32" s="67">
        <f t="shared" si="4"/>
        <v>-0.49534711467241266</v>
      </c>
      <c r="C32" s="67">
        <f t="shared" si="4"/>
        <v>-0.07151003195904998</v>
      </c>
      <c r="D32" s="67">
        <f t="shared" si="4"/>
        <v>0.010558041492548352</v>
      </c>
      <c r="E32" s="67">
        <f t="shared" si="4"/>
        <v>0.038660756555489194</v>
      </c>
      <c r="F32" s="67">
        <f t="shared" si="4"/>
        <v>0.004381329584748459</v>
      </c>
      <c r="G32" s="67">
        <f t="shared" si="4"/>
        <v>0.06462986374490799</v>
      </c>
    </row>
    <row r="33" spans="1:7" ht="13.5" thickTop="1">
      <c r="A33" s="56"/>
      <c r="B33" s="54"/>
      <c r="C33" s="54"/>
      <c r="D33" s="54"/>
      <c r="E33" s="54"/>
      <c r="F33" s="54"/>
      <c r="G33" s="54"/>
    </row>
    <row r="34" spans="1:7" ht="12.75">
      <c r="A34" s="56"/>
      <c r="B34" s="56"/>
      <c r="C34" s="56"/>
      <c r="D34" s="56"/>
      <c r="E34" s="56"/>
      <c r="F34" s="56"/>
      <c r="G34" s="56"/>
    </row>
    <row r="35" spans="1:7" ht="12.75">
      <c r="A35" s="56" t="s">
        <v>65</v>
      </c>
      <c r="B35" s="65">
        <f aca="true" t="shared" si="5" ref="B35:G35">B6/B37/12</f>
        <v>4.125277777777778</v>
      </c>
      <c r="C35" s="65">
        <f t="shared" si="5"/>
        <v>8.378777777777778</v>
      </c>
      <c r="D35" s="65">
        <f t="shared" si="5"/>
        <v>15.022777777777778</v>
      </c>
      <c r="E35" s="65">
        <f t="shared" si="5"/>
        <v>13.90586111111111</v>
      </c>
      <c r="F35" s="65">
        <f t="shared" si="5"/>
        <v>14.212770833333332</v>
      </c>
      <c r="G35" s="65">
        <f t="shared" si="5"/>
        <v>11.865</v>
      </c>
    </row>
    <row r="36" spans="1:7" ht="12.75">
      <c r="A36" s="56"/>
      <c r="B36" s="56"/>
      <c r="C36" s="56"/>
      <c r="D36" s="56"/>
      <c r="E36" s="56"/>
      <c r="F36" s="56"/>
      <c r="G36" s="56"/>
    </row>
    <row r="37" spans="1:7" ht="12.75">
      <c r="A37" s="56" t="s">
        <v>66</v>
      </c>
      <c r="B37" s="56">
        <v>1500</v>
      </c>
      <c r="C37" s="56">
        <v>1500</v>
      </c>
      <c r="D37" s="56">
        <v>1500</v>
      </c>
      <c r="E37" s="56">
        <v>3000</v>
      </c>
      <c r="F37" s="56">
        <v>4000</v>
      </c>
      <c r="G37" s="56">
        <v>7000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33" customWidth="1"/>
    <col min="2" max="7" width="10.7109375" style="33" customWidth="1"/>
    <col min="8" max="8" width="1.7109375" style="33" customWidth="1"/>
    <col min="9" max="16" width="10.7109375" style="33" customWidth="1"/>
    <col min="17" max="16384" width="9.140625" style="33" customWidth="1"/>
  </cols>
  <sheetData>
    <row r="1" ht="18">
      <c r="A1" s="32" t="s">
        <v>0</v>
      </c>
    </row>
    <row r="2" ht="12.75">
      <c r="A2" s="27"/>
    </row>
    <row r="3" spans="1:3" ht="13.5" thickBot="1">
      <c r="A3" s="30" t="s">
        <v>74</v>
      </c>
      <c r="B3" s="31"/>
      <c r="C3" s="31"/>
    </row>
    <row r="4" spans="1:3" ht="12.75">
      <c r="A4" s="34"/>
      <c r="B4" s="29" t="s">
        <v>101</v>
      </c>
      <c r="C4" s="29" t="s">
        <v>102</v>
      </c>
    </row>
    <row r="5" spans="1:3" ht="12.75">
      <c r="A5" s="34" t="s">
        <v>77</v>
      </c>
      <c r="B5" s="35">
        <v>7401.521316970611</v>
      </c>
      <c r="C5" s="35">
        <v>23.88570703246066</v>
      </c>
    </row>
    <row r="6" spans="1:3" ht="12.75">
      <c r="A6" s="34" t="s">
        <v>78</v>
      </c>
      <c r="B6" s="35">
        <v>3003.707943025571</v>
      </c>
      <c r="C6" s="35">
        <v>3.9608377280828826</v>
      </c>
    </row>
    <row r="7" spans="1:3" ht="12.75">
      <c r="A7" s="34" t="s">
        <v>79</v>
      </c>
      <c r="B7" s="35">
        <v>-121.77648826459904</v>
      </c>
      <c r="C7" s="35">
        <v>-0.17629282777814534</v>
      </c>
    </row>
    <row r="8" spans="1:3" ht="12.75">
      <c r="A8" s="34" t="s">
        <v>80</v>
      </c>
      <c r="B8" s="35">
        <v>10283.45277173158</v>
      </c>
      <c r="C8" s="35">
        <v>27.670251932765403</v>
      </c>
    </row>
    <row r="9" spans="1:3" ht="12.75">
      <c r="A9" s="34" t="s">
        <v>83</v>
      </c>
      <c r="B9" s="35">
        <v>2605.434193911343</v>
      </c>
      <c r="C9" s="35">
        <v>1.6181496318467006</v>
      </c>
    </row>
    <row r="10" spans="1:3" ht="12.75">
      <c r="A10" s="34" t="s">
        <v>81</v>
      </c>
      <c r="B10" s="35">
        <v>1119.77507374157</v>
      </c>
      <c r="C10" s="35">
        <v>10.033696469065468</v>
      </c>
    </row>
    <row r="11" spans="1:3" ht="12.75">
      <c r="A11" s="34" t="s">
        <v>84</v>
      </c>
      <c r="B11" s="35">
        <v>410.30058133907096</v>
      </c>
      <c r="C11" s="35">
        <v>1.7072624770800675</v>
      </c>
    </row>
    <row r="12" spans="1:3" ht="12.75">
      <c r="A12" s="34" t="s">
        <v>82</v>
      </c>
      <c r="B12" s="35">
        <v>14418.96262072357</v>
      </c>
      <c r="C12" s="35">
        <v>41.029360510757634</v>
      </c>
    </row>
    <row r="13" ht="12.75">
      <c r="A13" s="27"/>
    </row>
    <row r="14" spans="1:16" ht="13.5" thickBot="1">
      <c r="A14" s="27" t="s">
        <v>99</v>
      </c>
      <c r="B14" s="68" t="s">
        <v>76</v>
      </c>
      <c r="C14" s="68"/>
      <c r="D14" s="68"/>
      <c r="E14" s="68"/>
      <c r="F14" s="68"/>
      <c r="G14" s="68"/>
      <c r="I14" s="68" t="s">
        <v>75</v>
      </c>
      <c r="J14" s="68"/>
      <c r="K14" s="68"/>
      <c r="L14" s="68"/>
      <c r="M14" s="68"/>
      <c r="N14" s="68"/>
      <c r="O14" s="68"/>
      <c r="P14" s="68"/>
    </row>
    <row r="15" spans="1:16" ht="22.5">
      <c r="A15" s="36" t="s">
        <v>72</v>
      </c>
      <c r="B15" s="28" t="s">
        <v>85</v>
      </c>
      <c r="C15" s="28" t="s">
        <v>86</v>
      </c>
      <c r="D15" s="28" t="s">
        <v>87</v>
      </c>
      <c r="E15" s="28" t="s">
        <v>88</v>
      </c>
      <c r="F15" s="60" t="s">
        <v>98</v>
      </c>
      <c r="G15" s="28" t="s">
        <v>89</v>
      </c>
      <c r="H15" s="36"/>
      <c r="I15" s="37" t="s">
        <v>90</v>
      </c>
      <c r="J15" s="37" t="s">
        <v>91</v>
      </c>
      <c r="K15" s="28" t="s">
        <v>92</v>
      </c>
      <c r="L15" s="28" t="s">
        <v>93</v>
      </c>
      <c r="M15" s="28" t="s">
        <v>94</v>
      </c>
      <c r="N15" s="28" t="s">
        <v>95</v>
      </c>
      <c r="O15" s="28" t="s">
        <v>96</v>
      </c>
      <c r="P15" s="28" t="s">
        <v>97</v>
      </c>
    </row>
    <row r="16" spans="1:16" ht="12.75">
      <c r="A16" s="26">
        <v>2001.1</v>
      </c>
      <c r="B16" s="33" t="s">
        <v>73</v>
      </c>
      <c r="C16" s="33" t="s">
        <v>73</v>
      </c>
      <c r="D16" s="33" t="s">
        <v>73</v>
      </c>
      <c r="E16" s="38" t="s">
        <v>73</v>
      </c>
      <c r="F16" s="61" t="s">
        <v>73</v>
      </c>
      <c r="G16" s="39">
        <v>17057</v>
      </c>
      <c r="H16" s="39"/>
      <c r="I16" s="40">
        <v>18177</v>
      </c>
      <c r="J16" s="40">
        <v>3613</v>
      </c>
      <c r="K16" s="39">
        <v>0</v>
      </c>
      <c r="L16" s="40">
        <v>21790</v>
      </c>
      <c r="M16" s="40">
        <v>5474</v>
      </c>
      <c r="N16" s="40">
        <v>6653</v>
      </c>
      <c r="O16" s="40">
        <v>1514</v>
      </c>
      <c r="P16" s="40">
        <v>35431</v>
      </c>
    </row>
    <row r="17" spans="1:16" ht="12.75">
      <c r="A17" s="26">
        <v>2001.2</v>
      </c>
      <c r="B17" s="39">
        <v>308</v>
      </c>
      <c r="C17" s="40">
        <v>88</v>
      </c>
      <c r="D17" s="38" t="s">
        <v>73</v>
      </c>
      <c r="E17" s="38" t="s">
        <v>73</v>
      </c>
      <c r="F17" s="62">
        <f>(G17/B17)/3</f>
        <v>18.82251082251082</v>
      </c>
      <c r="G17" s="39">
        <v>17392</v>
      </c>
      <c r="H17" s="39"/>
      <c r="I17" s="40">
        <v>10776</v>
      </c>
      <c r="J17" s="40">
        <v>3589</v>
      </c>
      <c r="K17" s="39">
        <v>-521</v>
      </c>
      <c r="L17" s="40">
        <v>13844</v>
      </c>
      <c r="M17" s="40">
        <v>4896</v>
      </c>
      <c r="N17" s="40">
        <v>4090</v>
      </c>
      <c r="O17" s="40">
        <v>1031</v>
      </c>
      <c r="P17" s="40">
        <v>23861</v>
      </c>
    </row>
    <row r="18" spans="1:16" ht="12.75">
      <c r="A18" s="26">
        <v>2001.3</v>
      </c>
      <c r="B18" s="39">
        <v>334</v>
      </c>
      <c r="C18" s="40">
        <v>107</v>
      </c>
      <c r="D18" s="40">
        <f aca="true" t="shared" si="0" ref="D18:D39">B17+C18-B18</f>
        <v>81</v>
      </c>
      <c r="E18" s="41">
        <f aca="true" t="shared" si="1" ref="E18:E39">D18/(B17+C18)</f>
        <v>0.19518072289156627</v>
      </c>
      <c r="F18" s="62">
        <f>(G18/((B18+B17)/2))/3</f>
        <v>19.15264797507788</v>
      </c>
      <c r="G18" s="39">
        <v>18444</v>
      </c>
      <c r="H18" s="39"/>
      <c r="I18" s="40">
        <v>9667</v>
      </c>
      <c r="J18" s="40">
        <v>3283</v>
      </c>
      <c r="K18" s="39">
        <v>-258</v>
      </c>
      <c r="L18" s="40">
        <v>12692</v>
      </c>
      <c r="M18" s="40">
        <v>4463</v>
      </c>
      <c r="N18" s="40">
        <v>3444</v>
      </c>
      <c r="O18" s="40">
        <v>1003</v>
      </c>
      <c r="P18" s="40">
        <v>21602</v>
      </c>
    </row>
    <row r="19" spans="1:16" ht="12.75">
      <c r="A19" s="26">
        <v>2001.4</v>
      </c>
      <c r="B19" s="39">
        <v>456</v>
      </c>
      <c r="C19" s="40">
        <v>566</v>
      </c>
      <c r="D19" s="40">
        <f t="shared" si="0"/>
        <v>444</v>
      </c>
      <c r="E19" s="41">
        <f t="shared" si="1"/>
        <v>0.49333333333333335</v>
      </c>
      <c r="F19" s="62">
        <f aca="true" t="shared" si="2" ref="F19:F39">(G19/((B19+B18)/2))/3</f>
        <v>18.02700421940928</v>
      </c>
      <c r="G19" s="39">
        <v>21362</v>
      </c>
      <c r="H19" s="39"/>
      <c r="I19" s="40">
        <v>10468</v>
      </c>
      <c r="J19" s="40">
        <v>2967</v>
      </c>
      <c r="K19" s="39">
        <v>-59</v>
      </c>
      <c r="L19" s="40">
        <v>13376</v>
      </c>
      <c r="M19" s="40">
        <v>2901</v>
      </c>
      <c r="N19" s="40">
        <v>6844</v>
      </c>
      <c r="O19" s="40">
        <v>1110</v>
      </c>
      <c r="P19" s="40">
        <v>24231</v>
      </c>
    </row>
    <row r="20" spans="1:16" ht="12.75">
      <c r="A20" s="26">
        <v>2002.1</v>
      </c>
      <c r="B20" s="39">
        <v>603</v>
      </c>
      <c r="C20" s="40">
        <v>312</v>
      </c>
      <c r="D20" s="40">
        <f t="shared" si="0"/>
        <v>165</v>
      </c>
      <c r="E20" s="41">
        <f t="shared" si="1"/>
        <v>0.21484375</v>
      </c>
      <c r="F20" s="62">
        <f t="shared" si="2"/>
        <v>18.929178470254957</v>
      </c>
      <c r="G20" s="39">
        <v>30069</v>
      </c>
      <c r="H20" s="39"/>
      <c r="I20" s="40">
        <v>14872</v>
      </c>
      <c r="J20" s="40">
        <v>4155</v>
      </c>
      <c r="K20" s="39">
        <v>-172</v>
      </c>
      <c r="L20" s="40">
        <v>18855</v>
      </c>
      <c r="M20" s="40">
        <v>3181</v>
      </c>
      <c r="N20" s="40">
        <v>7938</v>
      </c>
      <c r="O20" s="40">
        <v>1309</v>
      </c>
      <c r="P20" s="40">
        <v>31283</v>
      </c>
    </row>
    <row r="21" spans="1:16" ht="12.75">
      <c r="A21" s="26">
        <v>2002.2</v>
      </c>
      <c r="B21" s="39">
        <v>670</v>
      </c>
      <c r="C21" s="40">
        <v>236</v>
      </c>
      <c r="D21" s="40">
        <f t="shared" si="0"/>
        <v>169</v>
      </c>
      <c r="E21" s="41">
        <f t="shared" si="1"/>
        <v>0.20143027413587605</v>
      </c>
      <c r="F21" s="62">
        <f t="shared" si="2"/>
        <v>18.64781356376015</v>
      </c>
      <c r="G21" s="39">
        <v>35608</v>
      </c>
      <c r="H21" s="39"/>
      <c r="I21" s="40">
        <v>17779</v>
      </c>
      <c r="J21" s="40">
        <v>4854</v>
      </c>
      <c r="K21" s="39">
        <v>-439</v>
      </c>
      <c r="L21" s="40">
        <v>22194</v>
      </c>
      <c r="M21" s="40">
        <v>3518</v>
      </c>
      <c r="N21" s="40">
        <v>8054</v>
      </c>
      <c r="O21" s="40">
        <v>1638</v>
      </c>
      <c r="P21" s="40">
        <v>35404</v>
      </c>
    </row>
    <row r="22" spans="1:16" ht="12.75">
      <c r="A22" s="26">
        <v>2002.3</v>
      </c>
      <c r="B22" s="39">
        <v>742</v>
      </c>
      <c r="C22" s="40">
        <v>277</v>
      </c>
      <c r="D22" s="40">
        <f t="shared" si="0"/>
        <v>205</v>
      </c>
      <c r="E22" s="41">
        <f t="shared" si="1"/>
        <v>0.21647307286166842</v>
      </c>
      <c r="F22" s="62">
        <f t="shared" si="2"/>
        <v>18.962700661000945</v>
      </c>
      <c r="G22" s="39">
        <v>40163</v>
      </c>
      <c r="H22" s="39"/>
      <c r="I22" s="40">
        <v>21147</v>
      </c>
      <c r="J22" s="40">
        <v>4908</v>
      </c>
      <c r="K22" s="39">
        <v>-219</v>
      </c>
      <c r="L22" s="40">
        <v>25836</v>
      </c>
      <c r="M22" s="40">
        <v>3966</v>
      </c>
      <c r="N22" s="40">
        <v>9299</v>
      </c>
      <c r="O22" s="40">
        <v>1870</v>
      </c>
      <c r="P22" s="40">
        <v>40971</v>
      </c>
    </row>
    <row r="23" spans="1:16" ht="12.75">
      <c r="A23" s="26">
        <v>2002.4</v>
      </c>
      <c r="B23" s="39">
        <v>857</v>
      </c>
      <c r="C23" s="40">
        <v>315</v>
      </c>
      <c r="D23" s="40">
        <f t="shared" si="0"/>
        <v>200</v>
      </c>
      <c r="E23" s="41">
        <f t="shared" si="1"/>
        <v>0.1892147587511826</v>
      </c>
      <c r="F23" s="62">
        <f t="shared" si="2"/>
        <v>18.75255367938295</v>
      </c>
      <c r="G23" s="39">
        <v>44978</v>
      </c>
      <c r="H23" s="39"/>
      <c r="I23" s="40">
        <v>23246</v>
      </c>
      <c r="J23" s="40">
        <v>5449</v>
      </c>
      <c r="K23" s="39">
        <v>-66</v>
      </c>
      <c r="L23" s="40">
        <v>28629</v>
      </c>
      <c r="M23" s="40">
        <v>3960</v>
      </c>
      <c r="N23" s="40">
        <v>10492</v>
      </c>
      <c r="O23" s="40">
        <v>1920</v>
      </c>
      <c r="P23" s="40">
        <v>45001</v>
      </c>
    </row>
    <row r="24" spans="1:16" ht="12.75">
      <c r="A24" s="26">
        <v>2003.1</v>
      </c>
      <c r="B24" s="39">
        <v>1052</v>
      </c>
      <c r="C24" s="40">
        <v>417</v>
      </c>
      <c r="D24" s="40">
        <f t="shared" si="0"/>
        <v>222</v>
      </c>
      <c r="E24" s="41">
        <f t="shared" si="1"/>
        <v>0.17425431711145997</v>
      </c>
      <c r="F24" s="62">
        <f t="shared" si="2"/>
        <v>19.30539549502357</v>
      </c>
      <c r="G24" s="39">
        <v>55281</v>
      </c>
      <c r="H24" s="39"/>
      <c r="I24" s="40">
        <v>29928</v>
      </c>
      <c r="J24" s="40">
        <v>6383</v>
      </c>
      <c r="K24" s="39">
        <v>-309</v>
      </c>
      <c r="L24" s="40">
        <v>36002</v>
      </c>
      <c r="M24" s="40">
        <v>4183</v>
      </c>
      <c r="N24" s="40">
        <v>13207</v>
      </c>
      <c r="O24" s="40">
        <v>2248</v>
      </c>
      <c r="P24" s="40">
        <v>55640</v>
      </c>
    </row>
    <row r="25" spans="1:16" ht="12.75">
      <c r="A25" s="26">
        <v>2003.2</v>
      </c>
      <c r="B25" s="39">
        <v>1147</v>
      </c>
      <c r="C25" s="40">
        <v>327</v>
      </c>
      <c r="D25" s="40">
        <f t="shared" si="0"/>
        <v>232</v>
      </c>
      <c r="E25" s="41">
        <f t="shared" si="1"/>
        <v>0.16823785351704135</v>
      </c>
      <c r="F25" s="62">
        <f t="shared" si="2"/>
        <v>19.12111565863271</v>
      </c>
      <c r="G25" s="39">
        <v>63071</v>
      </c>
      <c r="H25" s="39"/>
      <c r="I25" s="40">
        <v>35148</v>
      </c>
      <c r="J25" s="40">
        <v>7221</v>
      </c>
      <c r="K25" s="39">
        <v>-23</v>
      </c>
      <c r="L25" s="40">
        <v>42346</v>
      </c>
      <c r="M25" s="40">
        <v>4123</v>
      </c>
      <c r="N25" s="40">
        <v>9957</v>
      </c>
      <c r="O25" s="40">
        <v>2093</v>
      </c>
      <c r="P25" s="40">
        <v>58519</v>
      </c>
    </row>
    <row r="26" spans="1:16" ht="12.75">
      <c r="A26" s="26">
        <v>2003.3</v>
      </c>
      <c r="B26" s="39">
        <v>1291</v>
      </c>
      <c r="C26" s="40">
        <v>383</v>
      </c>
      <c r="D26" s="40">
        <f t="shared" si="0"/>
        <v>239</v>
      </c>
      <c r="E26" s="41">
        <f t="shared" si="1"/>
        <v>0.15620915032679739</v>
      </c>
      <c r="F26" s="62">
        <f t="shared" si="2"/>
        <v>19.49083948591742</v>
      </c>
      <c r="G26" s="39">
        <v>71278</v>
      </c>
      <c r="H26" s="39"/>
      <c r="I26" s="40">
        <v>38326</v>
      </c>
      <c r="J26" s="40">
        <v>8322</v>
      </c>
      <c r="K26" s="39">
        <v>-602</v>
      </c>
      <c r="L26" s="40">
        <v>46046</v>
      </c>
      <c r="M26" s="40">
        <v>4738</v>
      </c>
      <c r="N26" s="40">
        <v>12183</v>
      </c>
      <c r="O26" s="40">
        <v>2678</v>
      </c>
      <c r="P26" s="40">
        <v>65645</v>
      </c>
    </row>
    <row r="27" spans="1:16" ht="12.75">
      <c r="A27" s="26">
        <v>2003.4</v>
      </c>
      <c r="B27" s="39">
        <v>1487</v>
      </c>
      <c r="C27" s="40">
        <v>444</v>
      </c>
      <c r="D27" s="40">
        <f t="shared" si="0"/>
        <v>248</v>
      </c>
      <c r="E27" s="41">
        <f t="shared" si="1"/>
        <v>0.14293948126801154</v>
      </c>
      <c r="F27" s="62">
        <f t="shared" si="2"/>
        <v>19.385649148068154</v>
      </c>
      <c r="G27" s="39">
        <v>80780</v>
      </c>
      <c r="H27" s="39"/>
      <c r="I27" s="40">
        <v>44334</v>
      </c>
      <c r="J27" s="40">
        <v>9348</v>
      </c>
      <c r="K27" s="39">
        <v>-275</v>
      </c>
      <c r="L27" s="40">
        <v>53407</v>
      </c>
      <c r="M27" s="40">
        <v>4840</v>
      </c>
      <c r="N27" s="40">
        <v>14602</v>
      </c>
      <c r="O27" s="40">
        <v>2566</v>
      </c>
      <c r="P27" s="40">
        <v>75415</v>
      </c>
    </row>
    <row r="28" spans="1:16" ht="12.75">
      <c r="A28" s="26">
        <v>2004.1</v>
      </c>
      <c r="B28" s="39">
        <v>1932</v>
      </c>
      <c r="C28" s="40">
        <v>760</v>
      </c>
      <c r="D28" s="40">
        <f t="shared" si="0"/>
        <v>315</v>
      </c>
      <c r="E28" s="41">
        <f t="shared" si="1"/>
        <v>0.14018691588785046</v>
      </c>
      <c r="F28" s="62">
        <f t="shared" si="2"/>
        <v>19.464365798966558</v>
      </c>
      <c r="G28" s="39">
        <v>99823</v>
      </c>
      <c r="H28" s="39"/>
      <c r="I28" s="40">
        <v>56444</v>
      </c>
      <c r="J28" s="40">
        <v>10790</v>
      </c>
      <c r="K28" s="39">
        <v>-364</v>
      </c>
      <c r="L28" s="40">
        <v>66870</v>
      </c>
      <c r="M28" s="40">
        <v>5039</v>
      </c>
      <c r="N28" s="40">
        <v>26693</v>
      </c>
      <c r="O28" s="40">
        <v>3136</v>
      </c>
      <c r="P28" s="40">
        <v>101738</v>
      </c>
    </row>
    <row r="29" spans="1:16" ht="12.75">
      <c r="A29" s="26">
        <v>2004.2</v>
      </c>
      <c r="B29" s="39">
        <v>2093</v>
      </c>
      <c r="C29" s="40">
        <v>583</v>
      </c>
      <c r="D29" s="40">
        <f t="shared" si="0"/>
        <v>422</v>
      </c>
      <c r="E29" s="41">
        <f t="shared" si="1"/>
        <v>0.16779324055666003</v>
      </c>
      <c r="F29" s="62">
        <f t="shared" si="2"/>
        <v>19.827743271221532</v>
      </c>
      <c r="G29" s="39">
        <v>119710</v>
      </c>
      <c r="H29" s="39"/>
      <c r="I29" s="40">
        <v>69604</v>
      </c>
      <c r="J29" s="40">
        <v>14373</v>
      </c>
      <c r="K29" s="39">
        <v>-427</v>
      </c>
      <c r="L29" s="40">
        <v>83550</v>
      </c>
      <c r="M29" s="40">
        <v>5652</v>
      </c>
      <c r="N29" s="40">
        <v>20477</v>
      </c>
      <c r="O29" s="40">
        <v>3280</v>
      </c>
      <c r="P29" s="40">
        <v>112959</v>
      </c>
    </row>
    <row r="30" spans="1:16" ht="12.75">
      <c r="A30" s="26">
        <v>2004.3</v>
      </c>
      <c r="B30" s="39">
        <v>2229</v>
      </c>
      <c r="C30" s="40">
        <v>590</v>
      </c>
      <c r="D30" s="40">
        <f t="shared" si="0"/>
        <v>454</v>
      </c>
      <c r="E30" s="41">
        <f t="shared" si="1"/>
        <v>0.16921356690272082</v>
      </c>
      <c r="F30" s="62">
        <f t="shared" si="2"/>
        <v>21.658799938300167</v>
      </c>
      <c r="G30" s="39">
        <v>140414</v>
      </c>
      <c r="H30" s="39"/>
      <c r="I30" s="40">
        <v>71130</v>
      </c>
      <c r="J30" s="40">
        <v>15013</v>
      </c>
      <c r="K30" s="39">
        <v>-759</v>
      </c>
      <c r="L30" s="40">
        <v>85384</v>
      </c>
      <c r="M30" s="40">
        <v>6325</v>
      </c>
      <c r="N30" s="40">
        <v>22525</v>
      </c>
      <c r="O30" s="40">
        <v>4122</v>
      </c>
      <c r="P30" s="40">
        <v>118356</v>
      </c>
    </row>
    <row r="31" spans="1:16" ht="12.75">
      <c r="A31" s="26">
        <v>2004.4</v>
      </c>
      <c r="B31" s="39">
        <v>2610</v>
      </c>
      <c r="C31" s="40">
        <v>783</v>
      </c>
      <c r="D31" s="40">
        <f t="shared" si="0"/>
        <v>402</v>
      </c>
      <c r="E31" s="41">
        <f t="shared" si="1"/>
        <v>0.13346613545816732</v>
      </c>
      <c r="F31" s="62">
        <f t="shared" si="2"/>
        <v>19.37921058069849</v>
      </c>
      <c r="G31" s="39">
        <v>140664</v>
      </c>
      <c r="H31" s="39"/>
      <c r="I31" s="40">
        <v>76223</v>
      </c>
      <c r="J31" s="40">
        <v>16433</v>
      </c>
      <c r="K31" s="39">
        <v>-1010</v>
      </c>
      <c r="L31" s="40">
        <v>91646</v>
      </c>
      <c r="M31" s="40">
        <v>5890</v>
      </c>
      <c r="N31" s="40">
        <v>28332</v>
      </c>
      <c r="O31" s="40">
        <v>5749</v>
      </c>
      <c r="P31" s="40">
        <v>131617</v>
      </c>
    </row>
    <row r="32" spans="1:16" ht="12.75">
      <c r="A32" s="26">
        <v>2005.1</v>
      </c>
      <c r="B32" s="39">
        <v>3018</v>
      </c>
      <c r="C32" s="40">
        <v>945</v>
      </c>
      <c r="D32" s="40">
        <f t="shared" si="0"/>
        <v>537</v>
      </c>
      <c r="E32" s="41">
        <f t="shared" si="1"/>
        <v>0.15105485232067511</v>
      </c>
      <c r="F32" s="62">
        <f t="shared" si="2"/>
        <v>18.05804311774461</v>
      </c>
      <c r="G32" s="39">
        <v>152446</v>
      </c>
      <c r="H32" s="39"/>
      <c r="I32" s="40">
        <v>93986</v>
      </c>
      <c r="J32" s="40">
        <v>16694</v>
      </c>
      <c r="K32" s="39">
        <v>-695</v>
      </c>
      <c r="L32" s="40">
        <v>109985</v>
      </c>
      <c r="M32" s="40">
        <v>7155</v>
      </c>
      <c r="N32" s="40">
        <v>35803</v>
      </c>
      <c r="O32" s="40">
        <v>5007</v>
      </c>
      <c r="P32" s="40">
        <v>157950</v>
      </c>
    </row>
    <row r="33" spans="1:16" ht="12.75">
      <c r="A33" s="26">
        <v>2005.2</v>
      </c>
      <c r="B33" s="39">
        <v>3196</v>
      </c>
      <c r="C33" s="40">
        <v>707</v>
      </c>
      <c r="D33" s="40">
        <f t="shared" si="0"/>
        <v>529</v>
      </c>
      <c r="E33" s="41">
        <f t="shared" si="1"/>
        <v>0.14201342281879195</v>
      </c>
      <c r="F33" s="62">
        <f t="shared" si="2"/>
        <v>17.597575367449846</v>
      </c>
      <c r="G33" s="39">
        <v>164027</v>
      </c>
      <c r="H33" s="39"/>
      <c r="I33" s="40">
        <v>99957</v>
      </c>
      <c r="J33" s="40">
        <v>17560</v>
      </c>
      <c r="K33" s="39">
        <v>-116</v>
      </c>
      <c r="L33" s="40">
        <v>117401</v>
      </c>
      <c r="M33" s="40">
        <v>7513</v>
      </c>
      <c r="N33" s="40">
        <v>26338</v>
      </c>
      <c r="O33" s="40">
        <v>4898</v>
      </c>
      <c r="P33" s="40">
        <v>156150</v>
      </c>
    </row>
    <row r="34" spans="1:16" ht="12.75">
      <c r="A34" s="26">
        <v>2005.3</v>
      </c>
      <c r="B34" s="39">
        <v>3592</v>
      </c>
      <c r="C34" s="40">
        <v>921</v>
      </c>
      <c r="D34" s="40">
        <f t="shared" si="0"/>
        <v>525</v>
      </c>
      <c r="E34" s="41">
        <f t="shared" si="1"/>
        <v>0.12752003886324995</v>
      </c>
      <c r="F34" s="62">
        <f t="shared" si="2"/>
        <v>16.965232763700648</v>
      </c>
      <c r="G34" s="39">
        <v>172740</v>
      </c>
      <c r="H34" s="39"/>
      <c r="I34" s="40">
        <v>97878</v>
      </c>
      <c r="J34" s="40">
        <v>17544</v>
      </c>
      <c r="K34" s="39">
        <v>-388</v>
      </c>
      <c r="L34" s="40">
        <v>115034</v>
      </c>
      <c r="M34" s="40">
        <v>8006</v>
      </c>
      <c r="N34" s="40">
        <v>32867</v>
      </c>
      <c r="O34" s="40">
        <v>8020</v>
      </c>
      <c r="P34" s="40">
        <v>163927</v>
      </c>
    </row>
    <row r="35" spans="1:16" ht="12.75">
      <c r="A35" s="26">
        <v>2005.4</v>
      </c>
      <c r="B35" s="39">
        <v>4179</v>
      </c>
      <c r="C35" s="40">
        <v>1156</v>
      </c>
      <c r="D35" s="40">
        <f t="shared" si="0"/>
        <v>569</v>
      </c>
      <c r="E35" s="41">
        <f t="shared" si="1"/>
        <v>0.11983993260320135</v>
      </c>
      <c r="F35" s="62">
        <f t="shared" si="2"/>
        <v>16.55728563462446</v>
      </c>
      <c r="G35" s="39">
        <v>193000</v>
      </c>
      <c r="H35" s="39"/>
      <c r="I35" s="40">
        <v>101967</v>
      </c>
      <c r="J35" s="40">
        <v>18964</v>
      </c>
      <c r="K35" s="39">
        <v>-788</v>
      </c>
      <c r="L35" s="40">
        <v>120143</v>
      </c>
      <c r="M35" s="40">
        <v>8268</v>
      </c>
      <c r="N35" s="40">
        <v>46989</v>
      </c>
      <c r="O35" s="40">
        <v>11470</v>
      </c>
      <c r="P35" s="40">
        <v>186870</v>
      </c>
    </row>
    <row r="36" spans="1:16" ht="12.75">
      <c r="A36" s="26">
        <v>2006.1</v>
      </c>
      <c r="B36" s="39">
        <v>4866</v>
      </c>
      <c r="C36" s="40">
        <v>1377</v>
      </c>
      <c r="D36" s="40">
        <f t="shared" si="0"/>
        <v>690</v>
      </c>
      <c r="E36" s="41">
        <f t="shared" si="1"/>
        <v>0.12419006479481641</v>
      </c>
      <c r="F36" s="62">
        <f t="shared" si="2"/>
        <v>16.519329279528282</v>
      </c>
      <c r="G36" s="42">
        <v>224126</v>
      </c>
      <c r="H36" s="42"/>
      <c r="I36" s="43">
        <v>126220</v>
      </c>
      <c r="J36" s="43">
        <v>22045</v>
      </c>
      <c r="K36" s="42">
        <v>-1387</v>
      </c>
      <c r="L36" s="40">
        <v>146878</v>
      </c>
      <c r="M36" s="43">
        <v>11206</v>
      </c>
      <c r="N36" s="43">
        <v>52968</v>
      </c>
      <c r="O36" s="43">
        <v>8292</v>
      </c>
      <c r="P36" s="40">
        <v>219344</v>
      </c>
    </row>
    <row r="37" spans="1:16" ht="12.75">
      <c r="A37" s="26">
        <v>2006.2</v>
      </c>
      <c r="B37" s="39">
        <v>5169</v>
      </c>
      <c r="C37" s="40">
        <v>1070</v>
      </c>
      <c r="D37" s="40">
        <f t="shared" si="0"/>
        <v>767</v>
      </c>
      <c r="E37" s="41">
        <f t="shared" si="1"/>
        <v>0.12921159029649595</v>
      </c>
      <c r="F37" s="62">
        <f t="shared" si="2"/>
        <v>15.901079554891213</v>
      </c>
      <c r="G37" s="42">
        <v>239351</v>
      </c>
      <c r="H37" s="42"/>
      <c r="I37" s="40">
        <v>128605</v>
      </c>
      <c r="J37" s="40">
        <v>21974</v>
      </c>
      <c r="K37" s="39">
        <v>-964</v>
      </c>
      <c r="L37" s="40">
        <v>149615</v>
      </c>
      <c r="M37" s="40">
        <v>12043</v>
      </c>
      <c r="N37" s="40">
        <v>47031</v>
      </c>
      <c r="O37" s="40">
        <v>6773</v>
      </c>
      <c r="P37" s="40">
        <v>215462</v>
      </c>
    </row>
    <row r="38" spans="1:16" ht="12.75">
      <c r="A38" s="26">
        <v>2006.3</v>
      </c>
      <c r="B38" s="39">
        <v>5662</v>
      </c>
      <c r="C38" s="40">
        <v>1310</v>
      </c>
      <c r="D38" s="40">
        <f t="shared" si="0"/>
        <v>817</v>
      </c>
      <c r="E38" s="41">
        <f t="shared" si="1"/>
        <v>0.12609970674486803</v>
      </c>
      <c r="F38" s="62">
        <f t="shared" si="2"/>
        <v>15.754162434985998</v>
      </c>
      <c r="G38" s="39">
        <v>255950</v>
      </c>
      <c r="H38" s="39"/>
      <c r="I38" s="40">
        <v>135210</v>
      </c>
      <c r="J38" s="40">
        <v>23583</v>
      </c>
      <c r="K38" s="39">
        <v>-1142</v>
      </c>
      <c r="L38" s="40">
        <v>157651</v>
      </c>
      <c r="M38" s="40">
        <v>11929</v>
      </c>
      <c r="N38" s="40">
        <v>59367</v>
      </c>
      <c r="O38" s="40">
        <v>9948</v>
      </c>
      <c r="P38" s="40">
        <v>238895</v>
      </c>
    </row>
    <row r="39" spans="1:16" ht="12.75">
      <c r="A39" s="26">
        <v>2006.4</v>
      </c>
      <c r="B39" s="39">
        <v>6316</v>
      </c>
      <c r="C39" s="40">
        <v>1493</v>
      </c>
      <c r="D39" s="40">
        <f t="shared" si="0"/>
        <v>839</v>
      </c>
      <c r="E39" s="41">
        <f t="shared" si="1"/>
        <v>0.1172606568832984</v>
      </c>
      <c r="F39" s="62">
        <f t="shared" si="2"/>
        <v>15.430121890131907</v>
      </c>
      <c r="G39" s="39">
        <v>277233</v>
      </c>
      <c r="H39" s="39"/>
      <c r="I39" s="40">
        <v>142586</v>
      </c>
      <c r="J39" s="40">
        <v>26762</v>
      </c>
      <c r="K39" s="39">
        <v>-1304</v>
      </c>
      <c r="L39" s="40">
        <v>168044</v>
      </c>
      <c r="M39" s="40">
        <v>13201</v>
      </c>
      <c r="N39" s="40">
        <v>66158</v>
      </c>
      <c r="O39" s="40">
        <v>11142</v>
      </c>
      <c r="P39" s="40">
        <v>258545</v>
      </c>
    </row>
    <row r="40" spans="1:14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5:14" ht="12.75"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5:14" ht="12.75">
      <c r="E42" s="38"/>
      <c r="F42" s="38"/>
      <c r="G42" s="38"/>
      <c r="H42" s="38"/>
      <c r="J42" s="33" t="s">
        <v>73</v>
      </c>
      <c r="K42" s="38"/>
      <c r="L42" s="38"/>
      <c r="M42" s="38"/>
      <c r="N42" s="38"/>
    </row>
    <row r="43" spans="5:14" ht="12.75">
      <c r="E43" s="38"/>
      <c r="F43" s="38"/>
      <c r="G43" s="38"/>
      <c r="H43" s="38"/>
      <c r="K43" s="38"/>
      <c r="L43" s="38"/>
      <c r="M43" s="38"/>
      <c r="N43" s="38"/>
    </row>
    <row r="44" spans="5:14" ht="12.75">
      <c r="E44" s="38"/>
      <c r="F44" s="38"/>
      <c r="G44" s="38"/>
      <c r="H44" s="38"/>
      <c r="K44" s="38"/>
      <c r="L44" s="38"/>
      <c r="M44" s="38"/>
      <c r="N44" s="38"/>
    </row>
    <row r="45" spans="5:14" ht="12.75">
      <c r="E45" s="38"/>
      <c r="F45" s="38"/>
      <c r="G45" s="38"/>
      <c r="H45" s="38"/>
      <c r="K45" s="38"/>
      <c r="L45" s="38"/>
      <c r="M45" s="38"/>
      <c r="N45" s="38"/>
    </row>
    <row r="46" spans="5:14" ht="12.75">
      <c r="E46" s="38"/>
      <c r="F46" s="38"/>
      <c r="G46" s="38"/>
      <c r="H46" s="38"/>
      <c r="K46" s="38"/>
      <c r="L46" s="38"/>
      <c r="M46" s="38"/>
      <c r="N46" s="38"/>
    </row>
    <row r="47" spans="5:14" ht="12.75">
      <c r="E47" s="38"/>
      <c r="F47" s="38"/>
      <c r="G47" s="38"/>
      <c r="H47" s="38"/>
      <c r="K47" s="38"/>
      <c r="L47" s="38"/>
      <c r="M47" s="38"/>
      <c r="N47" s="38"/>
    </row>
    <row r="48" spans="5:14" ht="12.75">
      <c r="E48" s="38"/>
      <c r="F48" s="38"/>
      <c r="G48" s="38"/>
      <c r="H48" s="38"/>
      <c r="K48" s="38"/>
      <c r="L48" s="38"/>
      <c r="M48" s="38"/>
      <c r="N48" s="38"/>
    </row>
    <row r="49" spans="5:14" ht="12.75">
      <c r="E49" s="38"/>
      <c r="F49" s="38"/>
      <c r="G49" s="38"/>
      <c r="H49" s="38"/>
      <c r="K49" s="38"/>
      <c r="L49" s="38"/>
      <c r="M49" s="38"/>
      <c r="N49" s="38"/>
    </row>
    <row r="50" spans="5:14" ht="12.75">
      <c r="E50" s="38"/>
      <c r="F50" s="38"/>
      <c r="G50" s="38"/>
      <c r="H50" s="38"/>
      <c r="K50" s="38"/>
      <c r="L50" s="38"/>
      <c r="M50" s="38"/>
      <c r="N50" s="38"/>
    </row>
  </sheetData>
  <sheetProtection/>
  <mergeCells count="2">
    <mergeCell ref="I14:P14"/>
    <mergeCell ref="B14:G14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"/>
    </sheetView>
  </sheetViews>
  <sheetFormatPr defaultColWidth="14.7109375" defaultRowHeight="12.75"/>
  <cols>
    <col min="1" max="1" width="33.7109375" style="1" customWidth="1"/>
    <col min="2" max="25" width="9.7109375" style="1" customWidth="1"/>
    <col min="26" max="16384" width="14.7109375" style="1" customWidth="1"/>
  </cols>
  <sheetData>
    <row r="1" ht="15.75">
      <c r="A1" s="8" t="s">
        <v>14</v>
      </c>
    </row>
    <row r="2" ht="11.25">
      <c r="A2" s="3" t="s">
        <v>13</v>
      </c>
    </row>
    <row r="3" ht="11.25">
      <c r="A3" s="3" t="s">
        <v>12</v>
      </c>
    </row>
    <row r="4" spans="1:25" ht="11.25">
      <c r="A4" s="1" t="s">
        <v>12</v>
      </c>
      <c r="B4" s="7">
        <v>2001.1</v>
      </c>
      <c r="C4" s="7">
        <v>2001.2</v>
      </c>
      <c r="D4" s="7">
        <v>2001.3</v>
      </c>
      <c r="E4" s="7">
        <v>2001.4</v>
      </c>
      <c r="F4" s="7">
        <v>2002.1</v>
      </c>
      <c r="G4" s="7">
        <v>2002.2</v>
      </c>
      <c r="H4" s="7">
        <v>2002.3</v>
      </c>
      <c r="I4" s="7">
        <v>2002.4</v>
      </c>
      <c r="J4" s="7">
        <v>2003.1</v>
      </c>
      <c r="K4" s="7">
        <v>2003.2</v>
      </c>
      <c r="L4" s="7">
        <v>2003.3</v>
      </c>
      <c r="M4" s="7">
        <v>2003.4</v>
      </c>
      <c r="N4" s="7">
        <v>2004.1</v>
      </c>
      <c r="O4" s="7">
        <v>2004.2</v>
      </c>
      <c r="P4" s="7">
        <v>2004.3</v>
      </c>
      <c r="Q4" s="7">
        <v>2004.4</v>
      </c>
      <c r="R4" s="7">
        <v>2005.1</v>
      </c>
      <c r="S4" s="7">
        <v>2005.2</v>
      </c>
      <c r="T4" s="7">
        <v>2005.3</v>
      </c>
      <c r="U4" s="7">
        <v>2005.4</v>
      </c>
      <c r="V4" s="7">
        <v>2006.1</v>
      </c>
      <c r="W4" s="7">
        <v>2006.2</v>
      </c>
      <c r="X4" s="7">
        <v>2006.3</v>
      </c>
      <c r="Y4" s="7">
        <v>2006.4</v>
      </c>
    </row>
    <row r="5" spans="1:25" ht="12.75">
      <c r="A5" s="1" t="s">
        <v>15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7" ht="12.75">
      <c r="A6" s="1" t="s">
        <v>16</v>
      </c>
      <c r="B6" s="10">
        <v>1117900</v>
      </c>
      <c r="C6" s="10">
        <v>1034700</v>
      </c>
      <c r="D6" s="10">
        <v>1083300</v>
      </c>
      <c r="E6" s="10">
        <v>1078800</v>
      </c>
      <c r="F6" s="10">
        <v>1110100</v>
      </c>
      <c r="G6" s="10">
        <v>1064700</v>
      </c>
      <c r="H6" s="10">
        <v>1123200</v>
      </c>
      <c r="I6" s="10">
        <v>1162400</v>
      </c>
      <c r="J6" s="10">
        <v>1195500</v>
      </c>
      <c r="K6" s="10">
        <v>1095100</v>
      </c>
      <c r="L6" s="10">
        <v>1096000</v>
      </c>
      <c r="M6" s="10">
        <v>1146900</v>
      </c>
      <c r="N6" s="10">
        <v>1151000</v>
      </c>
      <c r="O6" s="10">
        <v>1076000</v>
      </c>
      <c r="P6" s="10">
        <v>1054600</v>
      </c>
      <c r="Q6" s="10">
        <v>1147000</v>
      </c>
      <c r="R6" s="10">
        <v>1105300</v>
      </c>
      <c r="S6" s="10">
        <v>1020400</v>
      </c>
      <c r="T6" s="10">
        <v>1039500</v>
      </c>
      <c r="U6" s="10">
        <v>1040000</v>
      </c>
      <c r="V6" s="10">
        <v>1064300</v>
      </c>
      <c r="W6" s="10">
        <v>990200</v>
      </c>
      <c r="X6" s="10">
        <v>997600</v>
      </c>
      <c r="Y6" s="10">
        <v>978000</v>
      </c>
      <c r="Z6"/>
      <c r="AA6"/>
    </row>
    <row r="7" spans="1:27" ht="12.75">
      <c r="A7" s="1" t="s">
        <v>17</v>
      </c>
      <c r="B7" s="2">
        <v>169500</v>
      </c>
      <c r="C7" s="2">
        <v>157100</v>
      </c>
      <c r="D7" s="2">
        <v>152900</v>
      </c>
      <c r="E7" s="2">
        <v>255700</v>
      </c>
      <c r="F7" s="2">
        <v>193700</v>
      </c>
      <c r="G7" s="2">
        <v>190300</v>
      </c>
      <c r="H7" s="2">
        <v>238100</v>
      </c>
      <c r="I7" s="2">
        <v>397600</v>
      </c>
      <c r="J7" s="2">
        <v>298900</v>
      </c>
      <c r="K7" s="2">
        <v>275100</v>
      </c>
      <c r="L7" s="2">
        <v>263800</v>
      </c>
      <c r="M7" s="2">
        <v>443800</v>
      </c>
      <c r="N7" s="2">
        <v>330900</v>
      </c>
      <c r="O7" s="2">
        <v>323200</v>
      </c>
      <c r="P7" s="2">
        <v>333000</v>
      </c>
      <c r="Q7" s="2">
        <v>545500</v>
      </c>
      <c r="R7" s="2">
        <v>425900</v>
      </c>
      <c r="S7" s="2">
        <v>360400</v>
      </c>
      <c r="T7" s="2">
        <v>327700</v>
      </c>
      <c r="U7" s="2">
        <v>472500</v>
      </c>
      <c r="V7" s="2">
        <v>349100</v>
      </c>
      <c r="W7" s="2">
        <v>314300</v>
      </c>
      <c r="X7" s="2">
        <v>315800</v>
      </c>
      <c r="Y7" s="2">
        <v>453000</v>
      </c>
      <c r="Z7"/>
      <c r="AA7"/>
    </row>
    <row r="8" spans="1:27" ht="12.75">
      <c r="A8" s="1" t="s">
        <v>18</v>
      </c>
      <c r="B8" s="2">
        <v>20500</v>
      </c>
      <c r="C8" s="2">
        <v>34200</v>
      </c>
      <c r="D8" s="2">
        <v>28500</v>
      </c>
      <c r="E8" s="2">
        <v>23600</v>
      </c>
      <c r="F8" s="2">
        <v>22200</v>
      </c>
      <c r="G8" s="2">
        <v>16000</v>
      </c>
      <c r="H8" s="2">
        <v>25200</v>
      </c>
      <c r="I8" s="2">
        <v>22400</v>
      </c>
      <c r="J8" s="2">
        <v>23400</v>
      </c>
      <c r="K8" s="2">
        <v>22000</v>
      </c>
      <c r="L8" s="2">
        <v>24700</v>
      </c>
      <c r="M8" s="2">
        <v>26500</v>
      </c>
      <c r="N8" s="2">
        <v>21200</v>
      </c>
      <c r="O8" s="2">
        <v>22000</v>
      </c>
      <c r="P8" s="2">
        <v>22400</v>
      </c>
      <c r="Q8" s="2">
        <v>26400</v>
      </c>
      <c r="R8" s="2">
        <v>17700</v>
      </c>
      <c r="S8" s="2">
        <v>17800</v>
      </c>
      <c r="T8" s="2">
        <v>19100</v>
      </c>
      <c r="U8" s="2">
        <v>18100</v>
      </c>
      <c r="V8" s="2">
        <v>16000</v>
      </c>
      <c r="W8" s="2">
        <v>14000</v>
      </c>
      <c r="X8" s="2">
        <v>15900</v>
      </c>
      <c r="Y8" s="2">
        <v>15300</v>
      </c>
      <c r="Z8"/>
      <c r="AA8"/>
    </row>
    <row r="9" spans="1:27" ht="12.75">
      <c r="A9" s="1" t="s">
        <v>19</v>
      </c>
      <c r="B9" s="6">
        <f>SUM(B6:B8)</f>
        <v>1307900</v>
      </c>
      <c r="C9" s="6">
        <f aca="true" t="shared" si="0" ref="C9:Y9">SUM(C6:C8)</f>
        <v>1226000</v>
      </c>
      <c r="D9" s="6">
        <f t="shared" si="0"/>
        <v>1264700</v>
      </c>
      <c r="E9" s="6">
        <f t="shared" si="0"/>
        <v>1358100</v>
      </c>
      <c r="F9" s="6">
        <f t="shared" si="0"/>
        <v>1326000</v>
      </c>
      <c r="G9" s="6">
        <f t="shared" si="0"/>
        <v>1271000</v>
      </c>
      <c r="H9" s="6">
        <f t="shared" si="0"/>
        <v>1386500</v>
      </c>
      <c r="I9" s="6">
        <f t="shared" si="0"/>
        <v>1582400</v>
      </c>
      <c r="J9" s="6">
        <f t="shared" si="0"/>
        <v>1517800</v>
      </c>
      <c r="K9" s="6">
        <f t="shared" si="0"/>
        <v>1392200</v>
      </c>
      <c r="L9" s="6">
        <f t="shared" si="0"/>
        <v>1384500</v>
      </c>
      <c r="M9" s="6">
        <f t="shared" si="0"/>
        <v>1617200</v>
      </c>
      <c r="N9" s="6">
        <f t="shared" si="0"/>
        <v>1503100</v>
      </c>
      <c r="O9" s="6">
        <f t="shared" si="0"/>
        <v>1421200</v>
      </c>
      <c r="P9" s="6">
        <f t="shared" si="0"/>
        <v>1410000</v>
      </c>
      <c r="Q9" s="6">
        <f t="shared" si="0"/>
        <v>1718900</v>
      </c>
      <c r="R9" s="6">
        <f t="shared" si="0"/>
        <v>1548900</v>
      </c>
      <c r="S9" s="6">
        <f t="shared" si="0"/>
        <v>1398600</v>
      </c>
      <c r="T9" s="6">
        <f t="shared" si="0"/>
        <v>1386300</v>
      </c>
      <c r="U9" s="6">
        <f t="shared" si="0"/>
        <v>1530600</v>
      </c>
      <c r="V9" s="6">
        <f t="shared" si="0"/>
        <v>1429400</v>
      </c>
      <c r="W9" s="6">
        <f t="shared" si="0"/>
        <v>1318500</v>
      </c>
      <c r="X9" s="6">
        <f t="shared" si="0"/>
        <v>1329300</v>
      </c>
      <c r="Y9" s="6">
        <f t="shared" si="0"/>
        <v>1446300</v>
      </c>
      <c r="Z9"/>
      <c r="AA9"/>
    </row>
    <row r="10" spans="1:27" ht="12.75">
      <c r="A10" s="1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/>
      <c r="AA10"/>
    </row>
    <row r="11" spans="1:27" ht="12.75">
      <c r="A11" s="1" t="s">
        <v>2</v>
      </c>
      <c r="B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/>
      <c r="AA11"/>
    </row>
    <row r="12" spans="1:27" ht="12.75">
      <c r="A12" s="1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/>
      <c r="AA12"/>
    </row>
    <row r="13" spans="1:27" ht="12.75">
      <c r="A13" s="1" t="s">
        <v>21</v>
      </c>
      <c r="B13" s="2">
        <v>393500</v>
      </c>
      <c r="C13" s="2">
        <v>365900</v>
      </c>
      <c r="D13" s="2">
        <v>682400</v>
      </c>
      <c r="E13" s="2">
        <v>382700</v>
      </c>
      <c r="F13" s="2">
        <v>374300</v>
      </c>
      <c r="G13" s="2">
        <v>368600</v>
      </c>
      <c r="H13" s="2">
        <v>382300</v>
      </c>
      <c r="I13" s="2">
        <v>388600</v>
      </c>
      <c r="J13" s="2">
        <v>383800</v>
      </c>
      <c r="K13" s="2">
        <v>329600</v>
      </c>
      <c r="L13" s="2">
        <v>311600</v>
      </c>
      <c r="M13" s="2">
        <v>337100</v>
      </c>
      <c r="N13" s="2">
        <v>324700</v>
      </c>
      <c r="O13" s="2">
        <v>297500</v>
      </c>
      <c r="P13" s="2">
        <v>294800</v>
      </c>
      <c r="Q13" s="2">
        <v>333700</v>
      </c>
      <c r="R13" s="2">
        <v>357400</v>
      </c>
      <c r="S13" s="2">
        <v>343300</v>
      </c>
      <c r="T13" s="2">
        <v>346100</v>
      </c>
      <c r="U13" s="2">
        <v>365100</v>
      </c>
      <c r="V13" s="2">
        <v>362300</v>
      </c>
      <c r="W13" s="2">
        <v>349000</v>
      </c>
      <c r="X13" s="2">
        <v>349600</v>
      </c>
      <c r="Y13" s="2">
        <v>339500</v>
      </c>
      <c r="Z13"/>
      <c r="AA13"/>
    </row>
    <row r="14" spans="1:27" ht="12.75">
      <c r="A14" s="1" t="s">
        <v>22</v>
      </c>
      <c r="B14" s="5">
        <v>135200</v>
      </c>
      <c r="C14" s="5">
        <v>120700</v>
      </c>
      <c r="D14" s="5">
        <v>136800</v>
      </c>
      <c r="E14" s="5">
        <v>203500</v>
      </c>
      <c r="F14" s="5">
        <v>153200</v>
      </c>
      <c r="G14" s="5">
        <v>148800</v>
      </c>
      <c r="H14" s="5">
        <v>202500</v>
      </c>
      <c r="I14" s="5">
        <v>340400</v>
      </c>
      <c r="J14" s="5">
        <v>247900</v>
      </c>
      <c r="K14" s="5">
        <v>219400</v>
      </c>
      <c r="L14" s="5">
        <v>203300</v>
      </c>
      <c r="M14" s="5">
        <v>357100</v>
      </c>
      <c r="N14" s="5">
        <v>254800</v>
      </c>
      <c r="O14" s="5">
        <v>252300</v>
      </c>
      <c r="P14" s="5">
        <v>253400</v>
      </c>
      <c r="Q14" s="5">
        <v>430200</v>
      </c>
      <c r="R14" s="5">
        <v>327700</v>
      </c>
      <c r="S14" s="5">
        <v>284500</v>
      </c>
      <c r="T14" s="5">
        <v>249700</v>
      </c>
      <c r="U14" s="5">
        <v>373300</v>
      </c>
      <c r="V14" s="5">
        <v>264800</v>
      </c>
      <c r="W14" s="5">
        <v>231800</v>
      </c>
      <c r="X14" s="5">
        <v>229900</v>
      </c>
      <c r="Y14" s="5">
        <v>348800</v>
      </c>
      <c r="Z14"/>
      <c r="AA14"/>
    </row>
    <row r="15" spans="1:27" ht="12.75">
      <c r="A15" s="1" t="s">
        <v>23</v>
      </c>
      <c r="B15" s="2">
        <f>SUM(B13:B14)</f>
        <v>528700</v>
      </c>
      <c r="C15" s="2">
        <f aca="true" t="shared" si="1" ref="C15:Y15">SUM(C13:C14)</f>
        <v>486600</v>
      </c>
      <c r="D15" s="2">
        <f t="shared" si="1"/>
        <v>819200</v>
      </c>
      <c r="E15" s="2">
        <f t="shared" si="1"/>
        <v>586200</v>
      </c>
      <c r="F15" s="2">
        <f t="shared" si="1"/>
        <v>527500</v>
      </c>
      <c r="G15" s="2">
        <f t="shared" si="1"/>
        <v>517400</v>
      </c>
      <c r="H15" s="2">
        <f t="shared" si="1"/>
        <v>584800</v>
      </c>
      <c r="I15" s="2">
        <f t="shared" si="1"/>
        <v>729000</v>
      </c>
      <c r="J15" s="2">
        <f t="shared" si="1"/>
        <v>631700</v>
      </c>
      <c r="K15" s="2">
        <f t="shared" si="1"/>
        <v>549000</v>
      </c>
      <c r="L15" s="2">
        <f t="shared" si="1"/>
        <v>514900</v>
      </c>
      <c r="M15" s="2">
        <f t="shared" si="1"/>
        <v>694200</v>
      </c>
      <c r="N15" s="2">
        <f t="shared" si="1"/>
        <v>579500</v>
      </c>
      <c r="O15" s="2">
        <f t="shared" si="1"/>
        <v>549800</v>
      </c>
      <c r="P15" s="2">
        <f t="shared" si="1"/>
        <v>548200</v>
      </c>
      <c r="Q15" s="2">
        <f t="shared" si="1"/>
        <v>763900</v>
      </c>
      <c r="R15" s="2">
        <f t="shared" si="1"/>
        <v>685100</v>
      </c>
      <c r="S15" s="2">
        <f t="shared" si="1"/>
        <v>627800</v>
      </c>
      <c r="T15" s="2">
        <f t="shared" si="1"/>
        <v>595800</v>
      </c>
      <c r="U15" s="2">
        <f t="shared" si="1"/>
        <v>738400</v>
      </c>
      <c r="V15" s="2">
        <f t="shared" si="1"/>
        <v>627100</v>
      </c>
      <c r="W15" s="2">
        <f t="shared" si="1"/>
        <v>580800</v>
      </c>
      <c r="X15" s="2">
        <f t="shared" si="1"/>
        <v>579500</v>
      </c>
      <c r="Y15" s="2">
        <f t="shared" si="1"/>
        <v>688300</v>
      </c>
      <c r="Z15"/>
      <c r="AA15"/>
    </row>
    <row r="16" spans="1:27" ht="12.75">
      <c r="A16" s="1" t="s">
        <v>24</v>
      </c>
      <c r="B16" s="2">
        <v>618700</v>
      </c>
      <c r="C16" s="2">
        <v>621000</v>
      </c>
      <c r="D16" s="2">
        <v>655900</v>
      </c>
      <c r="E16" s="2">
        <v>636300</v>
      </c>
      <c r="F16" s="2">
        <v>623200</v>
      </c>
      <c r="G16" s="2">
        <v>624700</v>
      </c>
      <c r="H16" s="2">
        <v>659700</v>
      </c>
      <c r="I16" s="2">
        <v>728700</v>
      </c>
      <c r="J16" s="2">
        <v>675700</v>
      </c>
      <c r="K16" s="2">
        <v>676300</v>
      </c>
      <c r="L16" s="2">
        <v>704000</v>
      </c>
      <c r="M16" s="2">
        <v>748300</v>
      </c>
      <c r="N16" s="2">
        <v>739100</v>
      </c>
      <c r="O16" s="2">
        <v>734600</v>
      </c>
      <c r="P16" s="2">
        <v>783500</v>
      </c>
      <c r="Q16" s="2">
        <v>835400</v>
      </c>
      <c r="R16" s="2">
        <v>878400</v>
      </c>
      <c r="S16" s="2">
        <v>761100</v>
      </c>
      <c r="T16" s="2">
        <v>787300</v>
      </c>
      <c r="U16" s="2">
        <v>629300</v>
      </c>
      <c r="V16" s="2">
        <v>731300</v>
      </c>
      <c r="W16" s="2">
        <v>688900</v>
      </c>
      <c r="X16" s="2">
        <v>695500</v>
      </c>
      <c r="Y16" s="2">
        <v>639300</v>
      </c>
      <c r="Z16"/>
      <c r="AA16"/>
    </row>
    <row r="17" spans="1:27" ht="12.75">
      <c r="A17" s="1" t="s">
        <v>25</v>
      </c>
      <c r="B17" s="2">
        <v>106700</v>
      </c>
      <c r="C17" s="2">
        <v>102200</v>
      </c>
      <c r="D17" s="2">
        <v>107100</v>
      </c>
      <c r="E17" s="2">
        <v>107700</v>
      </c>
      <c r="F17" s="2">
        <v>55900</v>
      </c>
      <c r="G17" s="2">
        <v>56900</v>
      </c>
      <c r="H17" s="2">
        <v>62000</v>
      </c>
      <c r="I17" s="2">
        <v>59000</v>
      </c>
      <c r="J17" s="2">
        <v>61700</v>
      </c>
      <c r="K17" s="2">
        <v>61600</v>
      </c>
      <c r="L17" s="2">
        <v>66000</v>
      </c>
      <c r="M17" s="2">
        <v>1371100</v>
      </c>
      <c r="N17" s="2">
        <v>59600</v>
      </c>
      <c r="O17" s="2">
        <v>60500</v>
      </c>
      <c r="P17" s="2">
        <v>1566600</v>
      </c>
      <c r="Q17" s="2">
        <v>67400</v>
      </c>
      <c r="R17" s="2">
        <v>57500</v>
      </c>
      <c r="S17" s="2">
        <v>68200</v>
      </c>
      <c r="T17" s="2">
        <v>405900</v>
      </c>
      <c r="U17" s="2">
        <v>56100</v>
      </c>
      <c r="V17" s="2">
        <v>51300</v>
      </c>
      <c r="W17" s="2">
        <v>55200</v>
      </c>
      <c r="X17" s="2">
        <v>52400</v>
      </c>
      <c r="Y17" s="2">
        <v>54800</v>
      </c>
      <c r="Z17"/>
      <c r="AA17"/>
    </row>
    <row r="18" spans="1:25" ht="11.25">
      <c r="A18" s="1" t="s">
        <v>26</v>
      </c>
      <c r="B18" s="6">
        <f>SUM(B15:B17)</f>
        <v>1254100</v>
      </c>
      <c r="C18" s="6">
        <f aca="true" t="shared" si="2" ref="C18:Y18">SUM(C15:C17)</f>
        <v>1209800</v>
      </c>
      <c r="D18" s="6">
        <f t="shared" si="2"/>
        <v>1582200</v>
      </c>
      <c r="E18" s="6">
        <f t="shared" si="2"/>
        <v>1330200</v>
      </c>
      <c r="F18" s="6">
        <f t="shared" si="2"/>
        <v>1206600</v>
      </c>
      <c r="G18" s="6">
        <f t="shared" si="2"/>
        <v>1199000</v>
      </c>
      <c r="H18" s="6">
        <f t="shared" si="2"/>
        <v>1306500</v>
      </c>
      <c r="I18" s="6">
        <f t="shared" si="2"/>
        <v>1516700</v>
      </c>
      <c r="J18" s="6">
        <f t="shared" si="2"/>
        <v>1369100</v>
      </c>
      <c r="K18" s="6">
        <f t="shared" si="2"/>
        <v>1286900</v>
      </c>
      <c r="L18" s="6">
        <f t="shared" si="2"/>
        <v>1284900</v>
      </c>
      <c r="M18" s="6">
        <f t="shared" si="2"/>
        <v>2813600</v>
      </c>
      <c r="N18" s="6">
        <f t="shared" si="2"/>
        <v>1378200</v>
      </c>
      <c r="O18" s="6">
        <f t="shared" si="2"/>
        <v>1344900</v>
      </c>
      <c r="P18" s="6">
        <f t="shared" si="2"/>
        <v>2898300</v>
      </c>
      <c r="Q18" s="6">
        <f t="shared" si="2"/>
        <v>1666700</v>
      </c>
      <c r="R18" s="6">
        <f t="shared" si="2"/>
        <v>1621000</v>
      </c>
      <c r="S18" s="6">
        <f t="shared" si="2"/>
        <v>1457100</v>
      </c>
      <c r="T18" s="6">
        <f t="shared" si="2"/>
        <v>1789000</v>
      </c>
      <c r="U18" s="6">
        <f t="shared" si="2"/>
        <v>1423800</v>
      </c>
      <c r="V18" s="6">
        <f t="shared" si="2"/>
        <v>1409700</v>
      </c>
      <c r="W18" s="6">
        <f t="shared" si="2"/>
        <v>1324900</v>
      </c>
      <c r="X18" s="6">
        <f t="shared" si="2"/>
        <v>1327400</v>
      </c>
      <c r="Y18" s="6">
        <f t="shared" si="2"/>
        <v>1382400</v>
      </c>
    </row>
    <row r="19" spans="1:25" ht="12.75">
      <c r="A19" s="1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9"/>
      <c r="W19" s="9"/>
      <c r="X19" s="9"/>
      <c r="Y19" s="9"/>
    </row>
    <row r="20" spans="1:25" ht="12" thickBot="1">
      <c r="A20" s="1" t="s">
        <v>27</v>
      </c>
      <c r="B20" s="11">
        <f>B9-B18</f>
        <v>53800</v>
      </c>
      <c r="C20" s="11">
        <f aca="true" t="shared" si="3" ref="C20:Y20">C9-C18</f>
        <v>16200</v>
      </c>
      <c r="D20" s="11">
        <f t="shared" si="3"/>
        <v>-317500</v>
      </c>
      <c r="E20" s="11">
        <f t="shared" si="3"/>
        <v>27900</v>
      </c>
      <c r="F20" s="11">
        <f t="shared" si="3"/>
        <v>119400</v>
      </c>
      <c r="G20" s="11">
        <f t="shared" si="3"/>
        <v>72000</v>
      </c>
      <c r="H20" s="11">
        <f t="shared" si="3"/>
        <v>80000</v>
      </c>
      <c r="I20" s="11">
        <f t="shared" si="3"/>
        <v>65700</v>
      </c>
      <c r="J20" s="11">
        <f t="shared" si="3"/>
        <v>148700</v>
      </c>
      <c r="K20" s="11">
        <f t="shared" si="3"/>
        <v>105300</v>
      </c>
      <c r="L20" s="11">
        <f t="shared" si="3"/>
        <v>99600</v>
      </c>
      <c r="M20" s="11">
        <f t="shared" si="3"/>
        <v>-1196400</v>
      </c>
      <c r="N20" s="11">
        <f t="shared" si="3"/>
        <v>124900</v>
      </c>
      <c r="O20" s="11">
        <f t="shared" si="3"/>
        <v>76300</v>
      </c>
      <c r="P20" s="11">
        <f t="shared" si="3"/>
        <v>-1488300</v>
      </c>
      <c r="Q20" s="11">
        <f t="shared" si="3"/>
        <v>52200</v>
      </c>
      <c r="R20" s="11">
        <f t="shared" si="3"/>
        <v>-72100</v>
      </c>
      <c r="S20" s="11">
        <f t="shared" si="3"/>
        <v>-58500</v>
      </c>
      <c r="T20" s="11">
        <f t="shared" si="3"/>
        <v>-402700</v>
      </c>
      <c r="U20" s="11">
        <f t="shared" si="3"/>
        <v>106800</v>
      </c>
      <c r="V20" s="11">
        <f t="shared" si="3"/>
        <v>19700</v>
      </c>
      <c r="W20" s="11">
        <f t="shared" si="3"/>
        <v>-6400</v>
      </c>
      <c r="X20" s="11">
        <f t="shared" si="3"/>
        <v>1900</v>
      </c>
      <c r="Y20" s="11">
        <f t="shared" si="3"/>
        <v>63900</v>
      </c>
    </row>
    <row r="21" spans="2:25" ht="12" thickTop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2:25" ht="11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2:25" ht="11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2:25" ht="11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2:25" ht="11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2:25" ht="11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2:25" ht="11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2:25" ht="11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2:25" ht="11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5" ht="11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2:25" ht="11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2:25" ht="11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5" ht="11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ht="11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ht="11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2:25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5" ht="11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ht="11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7" width="11.7109375" style="0" customWidth="1"/>
  </cols>
  <sheetData>
    <row r="1" spans="1:7" ht="15.75">
      <c r="A1" s="12" t="s">
        <v>14</v>
      </c>
      <c r="B1" s="13"/>
      <c r="C1" s="13"/>
      <c r="D1" s="13"/>
      <c r="E1" s="13"/>
      <c r="F1" s="13"/>
      <c r="G1" s="13"/>
    </row>
    <row r="2" spans="1:7" ht="12.75">
      <c r="A2" s="24" t="s">
        <v>36</v>
      </c>
      <c r="B2" s="13"/>
      <c r="C2" s="13"/>
      <c r="D2" s="13"/>
      <c r="E2" s="13"/>
      <c r="F2" s="13"/>
      <c r="G2" s="13"/>
    </row>
    <row r="3" spans="1:7" ht="12.75">
      <c r="A3" s="24" t="s">
        <v>37</v>
      </c>
      <c r="B3" s="13"/>
      <c r="C3" s="13"/>
      <c r="D3" s="13"/>
      <c r="E3" s="13"/>
      <c r="F3" s="13"/>
      <c r="G3" s="13"/>
    </row>
    <row r="4" spans="1:7" ht="12.75">
      <c r="A4" s="13" t="s">
        <v>12</v>
      </c>
      <c r="B4" s="23">
        <v>37256</v>
      </c>
      <c r="C4" s="23">
        <v>37621</v>
      </c>
      <c r="D4" s="23">
        <v>37986</v>
      </c>
      <c r="E4" s="23">
        <v>38352</v>
      </c>
      <c r="F4" s="23">
        <v>38717</v>
      </c>
      <c r="G4" s="23">
        <v>39082</v>
      </c>
    </row>
    <row r="5" spans="1:7" ht="12.75">
      <c r="A5" s="13" t="s">
        <v>15</v>
      </c>
      <c r="B5" s="13"/>
      <c r="C5" s="13"/>
      <c r="D5" s="13"/>
      <c r="E5" s="13"/>
      <c r="F5" s="13"/>
      <c r="G5" s="13"/>
    </row>
    <row r="6" spans="1:7" ht="12.75">
      <c r="A6" s="13" t="s">
        <v>38</v>
      </c>
      <c r="B6" s="14">
        <v>4314700</v>
      </c>
      <c r="C6" s="14">
        <v>4460400</v>
      </c>
      <c r="D6" s="14">
        <v>4533500</v>
      </c>
      <c r="E6" s="14">
        <v>4376100</v>
      </c>
      <c r="F6" s="14">
        <v>4160300</v>
      </c>
      <c r="G6" s="14">
        <v>4030100</v>
      </c>
    </row>
    <row r="7" spans="1:7" ht="12.75">
      <c r="A7" s="13" t="s">
        <v>39</v>
      </c>
      <c r="B7" s="13">
        <v>735200</v>
      </c>
      <c r="C7" s="13">
        <v>1019700</v>
      </c>
      <c r="D7" s="13">
        <v>1281600</v>
      </c>
      <c r="E7" s="13">
        <v>1465100</v>
      </c>
      <c r="F7" s="13">
        <v>1488800</v>
      </c>
      <c r="G7" s="13">
        <v>1432200</v>
      </c>
    </row>
    <row r="8" spans="1:7" ht="12.75">
      <c r="A8" s="13" t="s">
        <v>40</v>
      </c>
      <c r="B8" s="13">
        <v>106800</v>
      </c>
      <c r="C8" s="13">
        <v>85800</v>
      </c>
      <c r="D8" s="13">
        <v>96600</v>
      </c>
      <c r="E8" s="13">
        <v>91300</v>
      </c>
      <c r="F8" s="13">
        <v>72200</v>
      </c>
      <c r="G8" s="13">
        <v>61200</v>
      </c>
    </row>
    <row r="9" spans="1:7" ht="12.75">
      <c r="A9" s="13" t="s">
        <v>41</v>
      </c>
      <c r="B9" s="15">
        <f aca="true" t="shared" si="0" ref="B9:G9">SUM(B6:B8)</f>
        <v>5156700</v>
      </c>
      <c r="C9" s="15">
        <f t="shared" si="0"/>
        <v>5565900</v>
      </c>
      <c r="D9" s="15">
        <f t="shared" si="0"/>
        <v>5911700</v>
      </c>
      <c r="E9" s="15">
        <f t="shared" si="0"/>
        <v>5932500</v>
      </c>
      <c r="F9" s="15">
        <f t="shared" si="0"/>
        <v>5721300</v>
      </c>
      <c r="G9" s="15">
        <f t="shared" si="0"/>
        <v>5523500</v>
      </c>
    </row>
    <row r="10" spans="1:7" ht="12.75">
      <c r="A10" s="13" t="s">
        <v>12</v>
      </c>
      <c r="B10" s="13"/>
      <c r="C10" s="13"/>
      <c r="D10" s="13"/>
      <c r="E10" s="13"/>
      <c r="F10" s="13"/>
      <c r="G10" s="13"/>
    </row>
    <row r="11" spans="1:7" ht="12.75">
      <c r="A11" s="13" t="s">
        <v>2</v>
      </c>
      <c r="B11" s="13"/>
      <c r="C11" s="13"/>
      <c r="D11" s="13"/>
      <c r="E11" s="13"/>
      <c r="F11" s="13"/>
      <c r="G11" s="13"/>
    </row>
    <row r="12" spans="1:7" ht="12.75">
      <c r="A12" s="13" t="s">
        <v>42</v>
      </c>
      <c r="B12" s="13"/>
      <c r="C12" s="13"/>
      <c r="D12" s="13"/>
      <c r="E12" s="13"/>
      <c r="F12" s="13"/>
      <c r="G12" s="13"/>
    </row>
    <row r="13" spans="1:7" ht="12.75">
      <c r="A13" s="13" t="s">
        <v>43</v>
      </c>
      <c r="B13" s="13">
        <v>1824500</v>
      </c>
      <c r="C13" s="13">
        <v>1513800</v>
      </c>
      <c r="D13" s="13">
        <v>1362100</v>
      </c>
      <c r="E13" s="13">
        <v>1237600</v>
      </c>
      <c r="F13" s="13">
        <v>1399100</v>
      </c>
      <c r="G13" s="13">
        <v>1400400</v>
      </c>
    </row>
    <row r="14" spans="1:7" ht="12.75">
      <c r="A14" s="13" t="s">
        <v>44</v>
      </c>
      <c r="B14" s="16">
        <v>596200</v>
      </c>
      <c r="C14" s="16">
        <v>844900</v>
      </c>
      <c r="D14" s="16">
        <v>1027700</v>
      </c>
      <c r="E14" s="16">
        <v>1141100</v>
      </c>
      <c r="F14" s="16">
        <v>1164900</v>
      </c>
      <c r="G14" s="16">
        <v>1075300</v>
      </c>
    </row>
    <row r="15" spans="1:7" ht="12.75">
      <c r="A15" s="13" t="s">
        <v>45</v>
      </c>
      <c r="B15" s="13">
        <f aca="true" t="shared" si="1" ref="B15:G15">SUM(B13:B14)</f>
        <v>2420700</v>
      </c>
      <c r="C15" s="13">
        <f t="shared" si="1"/>
        <v>2358700</v>
      </c>
      <c r="D15" s="13">
        <f t="shared" si="1"/>
        <v>2389800</v>
      </c>
      <c r="E15" s="13">
        <f t="shared" si="1"/>
        <v>2378700</v>
      </c>
      <c r="F15" s="13">
        <f t="shared" si="1"/>
        <v>2564000</v>
      </c>
      <c r="G15" s="13">
        <f t="shared" si="1"/>
        <v>2475700</v>
      </c>
    </row>
    <row r="16" spans="1:7" ht="12.75">
      <c r="A16" s="13" t="s">
        <v>46</v>
      </c>
      <c r="B16" s="13">
        <v>220400</v>
      </c>
      <c r="C16" s="13">
        <v>249200</v>
      </c>
      <c r="D16" s="13">
        <v>179400</v>
      </c>
      <c r="E16" s="13">
        <v>253900</v>
      </c>
      <c r="F16" s="13">
        <v>252700</v>
      </c>
      <c r="G16" s="13">
        <v>154300</v>
      </c>
    </row>
    <row r="17" spans="1:7" ht="12.75">
      <c r="A17" s="13" t="s">
        <v>47</v>
      </c>
      <c r="B17" s="13">
        <v>2311500</v>
      </c>
      <c r="C17" s="13">
        <v>2387100</v>
      </c>
      <c r="D17" s="13">
        <v>2624900</v>
      </c>
      <c r="E17" s="13">
        <v>2791500</v>
      </c>
      <c r="F17" s="13">
        <v>2724100</v>
      </c>
      <c r="G17" s="13">
        <v>2600700</v>
      </c>
    </row>
    <row r="18" spans="1:7" ht="12.75">
      <c r="A18" s="13" t="s">
        <v>48</v>
      </c>
      <c r="B18" s="13">
        <v>246600</v>
      </c>
      <c r="C18" s="13">
        <v>232100</v>
      </c>
      <c r="D18" s="13">
        <v>255500</v>
      </c>
      <c r="E18" s="13">
        <v>247300</v>
      </c>
      <c r="F18" s="13">
        <v>226600</v>
      </c>
      <c r="G18" s="13">
        <v>208600</v>
      </c>
    </row>
    <row r="19" spans="1:7" ht="12.75">
      <c r="A19" s="13" t="s">
        <v>49</v>
      </c>
      <c r="B19" s="13">
        <v>0</v>
      </c>
      <c r="C19" s="13">
        <v>0</v>
      </c>
      <c r="D19" s="13">
        <v>1304900</v>
      </c>
      <c r="E19" s="13">
        <v>1502700</v>
      </c>
      <c r="F19" s="13">
        <v>341900</v>
      </c>
      <c r="G19" s="13">
        <v>5100</v>
      </c>
    </row>
    <row r="20" spans="1:7" ht="12.75">
      <c r="A20" s="13" t="s">
        <v>50</v>
      </c>
      <c r="B20" s="13">
        <v>177100</v>
      </c>
      <c r="C20" s="13">
        <v>1700</v>
      </c>
      <c r="D20" s="13">
        <v>2400</v>
      </c>
      <c r="E20" s="13">
        <v>0</v>
      </c>
      <c r="F20" s="13">
        <v>0</v>
      </c>
      <c r="G20" s="13">
        <v>0</v>
      </c>
    </row>
    <row r="21" spans="1:7" ht="12.75">
      <c r="A21" s="13" t="s">
        <v>51</v>
      </c>
      <c r="B21" s="15">
        <f aca="true" t="shared" si="2" ref="B21:G21">SUM(B15:B20)</f>
        <v>5376300</v>
      </c>
      <c r="C21" s="15">
        <f t="shared" si="2"/>
        <v>5228800</v>
      </c>
      <c r="D21" s="15">
        <f t="shared" si="2"/>
        <v>6756900</v>
      </c>
      <c r="E21" s="15">
        <f t="shared" si="2"/>
        <v>7174100</v>
      </c>
      <c r="F21" s="15">
        <f t="shared" si="2"/>
        <v>6109300</v>
      </c>
      <c r="G21" s="15">
        <f t="shared" si="2"/>
        <v>5444400</v>
      </c>
    </row>
    <row r="22" spans="1:7" ht="12.75">
      <c r="A22" s="13" t="s">
        <v>12</v>
      </c>
      <c r="B22" s="13"/>
      <c r="C22" s="13"/>
      <c r="D22" s="13"/>
      <c r="E22" s="13"/>
      <c r="F22" s="13"/>
      <c r="G22" s="13"/>
    </row>
    <row r="23" spans="1:7" ht="13.5" thickBot="1">
      <c r="A23" s="13" t="s">
        <v>52</v>
      </c>
      <c r="B23" s="17">
        <f aca="true" t="shared" si="3" ref="B23:G23">B9-B21</f>
        <v>-219600</v>
      </c>
      <c r="C23" s="17">
        <f t="shared" si="3"/>
        <v>337100</v>
      </c>
      <c r="D23" s="17">
        <f t="shared" si="3"/>
        <v>-845200</v>
      </c>
      <c r="E23" s="17">
        <f t="shared" si="3"/>
        <v>-1241600</v>
      </c>
      <c r="F23" s="17">
        <f t="shared" si="3"/>
        <v>-388000</v>
      </c>
      <c r="G23" s="17">
        <f t="shared" si="3"/>
        <v>79100</v>
      </c>
    </row>
    <row r="24" spans="1:7" ht="13.5" thickTop="1">
      <c r="A24" s="13" t="s">
        <v>12</v>
      </c>
      <c r="B24" s="13"/>
      <c r="C24" s="13"/>
      <c r="D24" s="13"/>
      <c r="E24" s="13"/>
      <c r="F24" s="13"/>
      <c r="G24" s="13"/>
    </row>
    <row r="25" spans="1:7" ht="12.75">
      <c r="A25" s="18" t="s">
        <v>53</v>
      </c>
      <c r="B25" s="13"/>
      <c r="C25" s="13"/>
      <c r="D25" s="13"/>
      <c r="E25" s="13"/>
      <c r="F25" s="13"/>
      <c r="G25" s="13"/>
    </row>
    <row r="26" spans="1:7" ht="12.75">
      <c r="A26" s="13" t="s">
        <v>12</v>
      </c>
      <c r="B26" s="13"/>
      <c r="C26" s="13"/>
      <c r="D26" s="13"/>
      <c r="E26" s="13"/>
      <c r="F26" s="13"/>
      <c r="G26" s="13"/>
    </row>
    <row r="27" spans="1:7" ht="12.75">
      <c r="A27" s="13" t="s">
        <v>54</v>
      </c>
      <c r="B27" s="19">
        <f aca="true" t="shared" si="4" ref="B27:G27">B9/B9</f>
        <v>1</v>
      </c>
      <c r="C27" s="19">
        <f t="shared" si="4"/>
        <v>1</v>
      </c>
      <c r="D27" s="19">
        <f t="shared" si="4"/>
        <v>1</v>
      </c>
      <c r="E27" s="19">
        <f t="shared" si="4"/>
        <v>1</v>
      </c>
      <c r="F27" s="19">
        <f t="shared" si="4"/>
        <v>1</v>
      </c>
      <c r="G27" s="19">
        <f t="shared" si="4"/>
        <v>1</v>
      </c>
    </row>
    <row r="28" spans="1:7" ht="12.75">
      <c r="A28" s="13" t="s">
        <v>12</v>
      </c>
      <c r="B28" s="13"/>
      <c r="C28" s="13"/>
      <c r="D28" s="13"/>
      <c r="E28" s="13"/>
      <c r="F28" s="13"/>
      <c r="G28" s="13"/>
    </row>
    <row r="29" spans="1:7" ht="12.75">
      <c r="A29" s="13" t="s">
        <v>2</v>
      </c>
      <c r="B29" s="13"/>
      <c r="C29" s="13"/>
      <c r="D29" s="13"/>
      <c r="E29" s="13"/>
      <c r="F29" s="13"/>
      <c r="G29" s="13"/>
    </row>
    <row r="30" spans="1:7" ht="12.75">
      <c r="A30" s="13" t="s">
        <v>55</v>
      </c>
      <c r="B30" s="20">
        <f aca="true" t="shared" si="5" ref="B30:G35">B15/B$9</f>
        <v>0.4694281226365699</v>
      </c>
      <c r="C30" s="20">
        <f t="shared" si="5"/>
        <v>0.42377692736125333</v>
      </c>
      <c r="D30" s="20">
        <f t="shared" si="5"/>
        <v>0.4042492007375205</v>
      </c>
      <c r="E30" s="20">
        <f t="shared" si="5"/>
        <v>0.400960809102402</v>
      </c>
      <c r="F30" s="20">
        <f t="shared" si="5"/>
        <v>0.44814989600265676</v>
      </c>
      <c r="G30" s="20">
        <f t="shared" si="5"/>
        <v>0.4482121843034308</v>
      </c>
    </row>
    <row r="31" spans="1:7" ht="12.75">
      <c r="A31" s="13" t="s">
        <v>46</v>
      </c>
      <c r="B31" s="20">
        <f t="shared" si="5"/>
        <v>0.042740512343165206</v>
      </c>
      <c r="C31" s="20">
        <f t="shared" si="5"/>
        <v>0.044772633356689844</v>
      </c>
      <c r="D31" s="20">
        <f t="shared" si="5"/>
        <v>0.030346600808566063</v>
      </c>
      <c r="E31" s="20">
        <f t="shared" si="5"/>
        <v>0.04279814580699536</v>
      </c>
      <c r="F31" s="20">
        <f t="shared" si="5"/>
        <v>0.04416828343208711</v>
      </c>
      <c r="G31" s="20">
        <f t="shared" si="5"/>
        <v>0.027935186023354756</v>
      </c>
    </row>
    <row r="32" spans="1:7" ht="12.75">
      <c r="A32" s="13" t="s">
        <v>47</v>
      </c>
      <c r="B32" s="20">
        <f t="shared" si="5"/>
        <v>0.44825178893478385</v>
      </c>
      <c r="C32" s="20">
        <f t="shared" si="5"/>
        <v>0.4288794265078424</v>
      </c>
      <c r="D32" s="20">
        <f t="shared" si="5"/>
        <v>0.4440177952196492</v>
      </c>
      <c r="E32" s="20">
        <f t="shared" si="5"/>
        <v>0.47054361567635905</v>
      </c>
      <c r="F32" s="20">
        <f t="shared" si="5"/>
        <v>0.4761330466851939</v>
      </c>
      <c r="G32" s="20">
        <f t="shared" si="5"/>
        <v>0.47084276274101566</v>
      </c>
    </row>
    <row r="33" spans="1:7" ht="12.75">
      <c r="A33" s="13" t="s">
        <v>48</v>
      </c>
      <c r="B33" s="20">
        <f t="shared" si="5"/>
        <v>0.047821281051835474</v>
      </c>
      <c r="C33" s="20">
        <f t="shared" si="5"/>
        <v>0.04170035394096193</v>
      </c>
      <c r="D33" s="20">
        <f t="shared" si="5"/>
        <v>0.043219378520560923</v>
      </c>
      <c r="E33" s="20">
        <f t="shared" si="5"/>
        <v>0.041685630004214075</v>
      </c>
      <c r="F33" s="20">
        <f t="shared" si="5"/>
        <v>0.039606383164665374</v>
      </c>
      <c r="G33" s="20">
        <f t="shared" si="5"/>
        <v>0.03776590929664162</v>
      </c>
    </row>
    <row r="34" spans="1:7" ht="12.75">
      <c r="A34" s="13" t="s">
        <v>49</v>
      </c>
      <c r="B34" s="20">
        <f t="shared" si="5"/>
        <v>0</v>
      </c>
      <c r="C34" s="20">
        <f t="shared" si="5"/>
        <v>0</v>
      </c>
      <c r="D34" s="20">
        <f t="shared" si="5"/>
        <v>0.220731769203444</v>
      </c>
      <c r="E34" s="20">
        <f t="shared" si="5"/>
        <v>0.2532996207332491</v>
      </c>
      <c r="F34" s="20">
        <f t="shared" si="5"/>
        <v>0.0597591456487162</v>
      </c>
      <c r="G34" s="20">
        <f t="shared" si="5"/>
        <v>0.0009233276002534624</v>
      </c>
    </row>
    <row r="35" spans="1:7" ht="12.75">
      <c r="A35" s="13" t="s">
        <v>50</v>
      </c>
      <c r="B35" s="20">
        <f t="shared" si="5"/>
        <v>0.03434366940097349</v>
      </c>
      <c r="C35" s="20">
        <f t="shared" si="5"/>
        <v>0.0003054312869437108</v>
      </c>
      <c r="D35" s="20">
        <f t="shared" si="5"/>
        <v>0.0004059745927567366</v>
      </c>
      <c r="E35" s="20">
        <f t="shared" si="5"/>
        <v>0</v>
      </c>
      <c r="F35" s="20">
        <f t="shared" si="5"/>
        <v>0</v>
      </c>
      <c r="G35" s="20">
        <f t="shared" si="5"/>
        <v>0</v>
      </c>
    </row>
    <row r="36" spans="1:7" ht="12.75">
      <c r="A36" s="13" t="s">
        <v>56</v>
      </c>
      <c r="B36" s="21">
        <f aca="true" t="shared" si="6" ref="B36:G36">B21/B9</f>
        <v>1.042585374367328</v>
      </c>
      <c r="C36" s="21">
        <f t="shared" si="6"/>
        <v>0.9394347724536912</v>
      </c>
      <c r="D36" s="21">
        <f t="shared" si="6"/>
        <v>1.1429707190824974</v>
      </c>
      <c r="E36" s="21">
        <f t="shared" si="6"/>
        <v>1.2092878213232197</v>
      </c>
      <c r="F36" s="21">
        <f t="shared" si="6"/>
        <v>1.0678167549333193</v>
      </c>
      <c r="G36" s="21">
        <f t="shared" si="6"/>
        <v>0.9856793699646963</v>
      </c>
    </row>
    <row r="37" spans="1:7" ht="12.75">
      <c r="A37" s="13" t="s">
        <v>12</v>
      </c>
      <c r="B37" s="20"/>
      <c r="C37" s="20"/>
      <c r="D37" s="20"/>
      <c r="E37" s="20"/>
      <c r="F37" s="20"/>
      <c r="G37" s="20"/>
    </row>
    <row r="38" spans="1:7" ht="13.5" thickBot="1">
      <c r="A38" s="13" t="s">
        <v>52</v>
      </c>
      <c r="B38" s="22">
        <f aca="true" t="shared" si="7" ref="B38:G38">B23/B9</f>
        <v>-0.04258537436732794</v>
      </c>
      <c r="C38" s="22">
        <f t="shared" si="7"/>
        <v>0.060565227546308775</v>
      </c>
      <c r="D38" s="22">
        <f t="shared" si="7"/>
        <v>-0.14297071908249742</v>
      </c>
      <c r="E38" s="22">
        <f t="shared" si="7"/>
        <v>-0.20928782132321955</v>
      </c>
      <c r="F38" s="22">
        <f t="shared" si="7"/>
        <v>-0.06781675493331935</v>
      </c>
      <c r="G38" s="22">
        <f t="shared" si="7"/>
        <v>0.014320630035303702</v>
      </c>
    </row>
    <row r="39" ht="13.5" thickTop="1">
      <c r="A39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MMc</dc:creator>
  <cp:keywords/>
  <dc:description/>
  <cp:lastModifiedBy> </cp:lastModifiedBy>
  <dcterms:created xsi:type="dcterms:W3CDTF">2007-03-26T21:55:26Z</dcterms:created>
  <dcterms:modified xsi:type="dcterms:W3CDTF">2011-07-03T13:52:20Z</dcterms:modified>
  <cp:category/>
  <cp:version/>
  <cp:contentType/>
  <cp:contentStatus/>
</cp:coreProperties>
</file>