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7220" windowHeight="7416"/>
  </bookViews>
  <sheets>
    <sheet name="Sheet1" sheetId="1" r:id="rId1"/>
    <sheet name="Sheet2" sheetId="2" r:id="rId2"/>
    <sheet name="Sheet3" sheetId="3" r:id="rId3"/>
  </sheets>
  <calcPr calcId="125725" calcOnSave="0"/>
</workbook>
</file>

<file path=xl/calcChain.xml><?xml version="1.0" encoding="utf-8"?>
<calcChain xmlns="http://schemas.openxmlformats.org/spreadsheetml/2006/main">
  <c r="D103" i="1"/>
  <c r="F103" s="1"/>
  <c r="D102"/>
  <c r="F102" s="1"/>
  <c r="D101"/>
  <c r="F101" s="1"/>
  <c r="D100"/>
  <c r="F100" s="1"/>
  <c r="E95"/>
  <c r="E94"/>
  <c r="E93"/>
  <c r="E92"/>
  <c r="F87"/>
  <c r="F86"/>
  <c r="F85"/>
  <c r="F84"/>
  <c r="D84"/>
  <c r="E68"/>
  <c r="E71"/>
  <c r="E70"/>
  <c r="E69"/>
  <c r="D87"/>
  <c r="D86"/>
  <c r="D85"/>
  <c r="C79"/>
  <c r="C78"/>
  <c r="C77"/>
  <c r="C76"/>
  <c r="D63"/>
  <c r="D62"/>
  <c r="D61"/>
  <c r="C56"/>
  <c r="C55"/>
  <c r="C54"/>
  <c r="C53"/>
  <c r="D48"/>
  <c r="D47"/>
  <c r="D46"/>
  <c r="D45"/>
  <c r="C40"/>
  <c r="C39"/>
  <c r="C38"/>
  <c r="C37"/>
  <c r="E32"/>
  <c r="E31"/>
  <c r="E30"/>
  <c r="E29"/>
  <c r="E24"/>
  <c r="E23"/>
  <c r="E22"/>
  <c r="E21"/>
  <c r="E16"/>
  <c r="E15"/>
  <c r="E14"/>
  <c r="E13"/>
  <c r="E5"/>
  <c r="E8"/>
  <c r="E7"/>
  <c r="E6"/>
</calcChain>
</file>

<file path=xl/sharedStrings.xml><?xml version="1.0" encoding="utf-8"?>
<sst xmlns="http://schemas.openxmlformats.org/spreadsheetml/2006/main" count="75" uniqueCount="28">
  <si>
    <t>Future Value:</t>
  </si>
  <si>
    <t>Amt.</t>
  </si>
  <si>
    <t>Periods</t>
  </si>
  <si>
    <t>Interest</t>
  </si>
  <si>
    <t>FV=</t>
  </si>
  <si>
    <t>Laura Shatzer: Week 2, Assignment 2 (Backup)</t>
  </si>
  <si>
    <t>Present Value:</t>
  </si>
  <si>
    <t>PV=</t>
  </si>
  <si>
    <t>3</t>
  </si>
  <si>
    <t>Future Value of an Annuity:</t>
  </si>
  <si>
    <t>Present Value of an Annuity:</t>
  </si>
  <si>
    <t>How many years will it take:</t>
  </si>
  <si>
    <t>Years</t>
  </si>
  <si>
    <t>What is the interest rate:</t>
  </si>
  <si>
    <t>How many years will it take Annuity:</t>
  </si>
  <si>
    <t>What is the interest rate Annuity:</t>
  </si>
  <si>
    <t>Car Loan:</t>
  </si>
  <si>
    <t>PMT</t>
  </si>
  <si>
    <t>Car Loan how many months:</t>
  </si>
  <si>
    <t>Months</t>
  </si>
  <si>
    <t>Car Loan interest rate:</t>
  </si>
  <si>
    <t>Mortgage house cost:</t>
  </si>
  <si>
    <t>Mn. Int.</t>
  </si>
  <si>
    <t>Yr. Int.</t>
  </si>
  <si>
    <t>Mortgage interest rate:</t>
  </si>
  <si>
    <t>30 Year Mortgage house payoff:</t>
  </si>
  <si>
    <t>Monthly Interest</t>
  </si>
  <si>
    <t>Yearly Interest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</si>
</sst>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8" fontId="0" fillId="0" borderId="0" xfId="0" applyNumberFormat="1"/>
    <xf numFmtId="44" fontId="0" fillId="0" borderId="0" xfId="1" applyFont="1"/>
    <xf numFmtId="0" fontId="2" fillId="0" borderId="0" xfId="0" applyFont="1"/>
    <xf numFmtId="49" fontId="0" fillId="0" borderId="4" xfId="0" applyNumberFormat="1" applyBorder="1" applyAlignment="1">
      <alignment horizontal="right"/>
    </xf>
    <xf numFmtId="44" fontId="0" fillId="0" borderId="0" xfId="1" applyFont="1" applyBorder="1"/>
    <xf numFmtId="0" fontId="0" fillId="0" borderId="0" xfId="0" applyBorder="1"/>
    <xf numFmtId="9" fontId="0" fillId="0" borderId="0" xfId="2" applyFont="1" applyBorder="1"/>
    <xf numFmtId="8" fontId="0" fillId="0" borderId="5" xfId="0" applyNumberFormat="1" applyBorder="1"/>
    <xf numFmtId="49" fontId="0" fillId="0" borderId="6" xfId="0" applyNumberFormat="1" applyBorder="1" applyAlignment="1">
      <alignment horizontal="right"/>
    </xf>
    <xf numFmtId="44" fontId="0" fillId="0" borderId="7" xfId="1" applyFont="1" applyBorder="1"/>
    <xf numFmtId="0" fontId="0" fillId="0" borderId="7" xfId="0" applyBorder="1"/>
    <xf numFmtId="9" fontId="0" fillId="0" borderId="7" xfId="2" applyFont="1" applyBorder="1"/>
    <xf numFmtId="8" fontId="0" fillId="0" borderId="8" xfId="0" applyNumberFormat="1" applyBorder="1"/>
    <xf numFmtId="49" fontId="2" fillId="0" borderId="9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4" fillId="0" borderId="1" xfId="0" applyNumberFormat="1" applyFont="1" applyBorder="1" applyAlignment="1">
      <alignment horizontal="right"/>
    </xf>
    <xf numFmtId="8" fontId="4" fillId="0" borderId="2" xfId="0" applyNumberFormat="1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/>
    <xf numFmtId="0" fontId="4" fillId="0" borderId="1" xfId="0" applyNumberFormat="1" applyFont="1" applyBorder="1" applyAlignment="1">
      <alignment horizontal="right"/>
    </xf>
    <xf numFmtId="8" fontId="5" fillId="0" borderId="5" xfId="0" applyNumberFormat="1" applyFont="1" applyBorder="1"/>
    <xf numFmtId="8" fontId="5" fillId="0" borderId="8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8" fontId="6" fillId="0" borderId="5" xfId="0" applyNumberFormat="1" applyFont="1" applyBorder="1"/>
    <xf numFmtId="8" fontId="6" fillId="0" borderId="8" xfId="0" applyNumberFormat="1" applyFont="1" applyBorder="1"/>
    <xf numFmtId="164" fontId="6" fillId="0" borderId="0" xfId="0" applyNumberFormat="1" applyFont="1" applyBorder="1"/>
    <xf numFmtId="164" fontId="6" fillId="0" borderId="7" xfId="0" applyNumberFormat="1" applyFont="1" applyBorder="1"/>
    <xf numFmtId="9" fontId="6" fillId="0" borderId="0" xfId="2" applyFont="1" applyBorder="1"/>
    <xf numFmtId="9" fontId="6" fillId="0" borderId="7" xfId="2" applyFont="1" applyBorder="1"/>
    <xf numFmtId="1" fontId="5" fillId="0" borderId="0" xfId="0" applyNumberFormat="1" applyFont="1" applyBorder="1"/>
    <xf numFmtId="1" fontId="5" fillId="0" borderId="7" xfId="0" applyNumberFormat="1" applyFont="1" applyBorder="1"/>
    <xf numFmtId="0" fontId="2" fillId="0" borderId="12" xfId="0" applyFont="1" applyBorder="1" applyAlignment="1">
      <alignment horizontal="center"/>
    </xf>
    <xf numFmtId="10" fontId="6" fillId="0" borderId="0" xfId="2" applyNumberFormat="1" applyFont="1"/>
    <xf numFmtId="8" fontId="5" fillId="0" borderId="13" xfId="0" applyNumberFormat="1" applyFont="1" applyBorder="1"/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10" fontId="6" fillId="0" borderId="0" xfId="2" applyNumberFormat="1" applyFont="1" applyBorder="1"/>
    <xf numFmtId="10" fontId="6" fillId="0" borderId="7" xfId="2" applyNumberFormat="1" applyFont="1" applyBorder="1"/>
    <xf numFmtId="0" fontId="3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topLeftCell="A91" workbookViewId="0">
      <selection activeCell="G108" sqref="G108"/>
    </sheetView>
  </sheetViews>
  <sheetFormatPr defaultRowHeight="14.4"/>
  <cols>
    <col min="1" max="1" width="4.109375" customWidth="1"/>
    <col min="2" max="2" width="14.21875" customWidth="1"/>
    <col min="5" max="5" width="14.44140625" bestFit="1" customWidth="1"/>
    <col min="6" max="6" width="12.109375" bestFit="1" customWidth="1"/>
  </cols>
  <sheetData>
    <row r="1" spans="1:5" ht="18">
      <c r="A1" s="42" t="s">
        <v>5</v>
      </c>
      <c r="B1" s="42"/>
      <c r="C1" s="42"/>
      <c r="D1" s="42"/>
      <c r="E1" s="42"/>
    </row>
    <row r="3" spans="1:5" s="21" customFormat="1" ht="15.6">
      <c r="A3" s="17">
        <v>1</v>
      </c>
      <c r="B3" s="18" t="s">
        <v>0</v>
      </c>
      <c r="C3" s="19"/>
      <c r="D3" s="19"/>
      <c r="E3" s="20"/>
    </row>
    <row r="4" spans="1:5" s="3" customFormat="1" ht="15" thickBot="1">
      <c r="A4" s="14"/>
      <c r="B4" s="15" t="s">
        <v>1</v>
      </c>
      <c r="C4" s="15" t="s">
        <v>2</v>
      </c>
      <c r="D4" s="15" t="s">
        <v>3</v>
      </c>
      <c r="E4" s="16" t="s">
        <v>4</v>
      </c>
    </row>
    <row r="5" spans="1:5">
      <c r="A5" s="4"/>
      <c r="B5" s="5">
        <v>773</v>
      </c>
      <c r="C5" s="6">
        <v>14</v>
      </c>
      <c r="D5" s="7">
        <v>0.11</v>
      </c>
      <c r="E5" s="27">
        <f>FV(D5,C5,0,-B5,1)</f>
        <v>3331.9708779144407</v>
      </c>
    </row>
    <row r="6" spans="1:5">
      <c r="A6" s="4"/>
      <c r="B6" s="5">
        <v>210</v>
      </c>
      <c r="C6" s="6">
        <v>7</v>
      </c>
      <c r="D6" s="7">
        <v>0.06</v>
      </c>
      <c r="E6" s="27">
        <f>FV(D6,C6,0,-B6,1)</f>
        <v>315.76235438818577</v>
      </c>
    </row>
    <row r="7" spans="1:5">
      <c r="A7" s="4"/>
      <c r="B7" s="5">
        <v>650</v>
      </c>
      <c r="C7" s="6">
        <v>10</v>
      </c>
      <c r="D7" s="7">
        <v>0.09</v>
      </c>
      <c r="E7" s="27">
        <f>FV(D7,C7,0,-B7,1)</f>
        <v>1538.7863884848771</v>
      </c>
    </row>
    <row r="8" spans="1:5">
      <c r="A8" s="9"/>
      <c r="B8" s="10">
        <v>615</v>
      </c>
      <c r="C8" s="11">
        <v>7</v>
      </c>
      <c r="D8" s="12">
        <v>0.14000000000000001</v>
      </c>
      <c r="E8" s="28">
        <f>FV(D8,C8,0,-B8,1)</f>
        <v>1538.8953066415309</v>
      </c>
    </row>
    <row r="9" spans="1:5">
      <c r="B9" s="2"/>
    </row>
    <row r="10" spans="1:5">
      <c r="B10" s="2"/>
    </row>
    <row r="11" spans="1:5" ht="15.6">
      <c r="A11" s="22">
        <v>2</v>
      </c>
      <c r="B11" s="18" t="s">
        <v>6</v>
      </c>
      <c r="C11" s="19"/>
      <c r="D11" s="19"/>
      <c r="E11" s="20"/>
    </row>
    <row r="12" spans="1:5" ht="15" thickBot="1">
      <c r="A12" s="14"/>
      <c r="B12" s="15" t="s">
        <v>1</v>
      </c>
      <c r="C12" s="15" t="s">
        <v>2</v>
      </c>
      <c r="D12" s="15" t="s">
        <v>3</v>
      </c>
      <c r="E12" s="16" t="s">
        <v>7</v>
      </c>
    </row>
    <row r="13" spans="1:5">
      <c r="A13" s="4"/>
      <c r="B13" s="5">
        <v>803</v>
      </c>
      <c r="C13" s="6">
        <v>10</v>
      </c>
      <c r="D13" s="7">
        <v>0.15</v>
      </c>
      <c r="E13" s="27">
        <f>PV(D13,C13,,-B13,1)</f>
        <v>198.48931901585829</v>
      </c>
    </row>
    <row r="14" spans="1:5">
      <c r="A14" s="4"/>
      <c r="B14" s="5">
        <v>406</v>
      </c>
      <c r="C14" s="6">
        <v>6</v>
      </c>
      <c r="D14" s="7">
        <v>0.05</v>
      </c>
      <c r="E14" s="27">
        <f>PV(D14,C14,,-B14,1)</f>
        <v>302.96345103447084</v>
      </c>
    </row>
    <row r="15" spans="1:5">
      <c r="A15" s="4"/>
      <c r="B15" s="5">
        <v>300</v>
      </c>
      <c r="C15" s="6">
        <v>10</v>
      </c>
      <c r="D15" s="7">
        <v>0.09</v>
      </c>
      <c r="E15" s="27">
        <f>PV(D15,C15,,-B15,1)</f>
        <v>126.72324206870668</v>
      </c>
    </row>
    <row r="16" spans="1:5">
      <c r="A16" s="9"/>
      <c r="B16" s="10">
        <v>632</v>
      </c>
      <c r="C16" s="11">
        <v>14</v>
      </c>
      <c r="D16" s="12">
        <v>0.14000000000000001</v>
      </c>
      <c r="E16" s="28">
        <f>PV(D16,C16,,-B16,1)</f>
        <v>100.93671340118746</v>
      </c>
    </row>
    <row r="19" spans="1:5" ht="15.6">
      <c r="A19" s="17" t="s">
        <v>8</v>
      </c>
      <c r="B19" s="18" t="s">
        <v>9</v>
      </c>
      <c r="C19" s="19"/>
      <c r="D19" s="19"/>
      <c r="E19" s="20"/>
    </row>
    <row r="20" spans="1:5" ht="15" thickBot="1">
      <c r="A20" s="14"/>
      <c r="B20" s="15" t="s">
        <v>1</v>
      </c>
      <c r="C20" s="15" t="s">
        <v>2</v>
      </c>
      <c r="D20" s="15" t="s">
        <v>3</v>
      </c>
      <c r="E20" s="16" t="s">
        <v>4</v>
      </c>
    </row>
    <row r="21" spans="1:5">
      <c r="A21" s="4"/>
      <c r="B21" s="5">
        <v>557</v>
      </c>
      <c r="C21" s="6">
        <v>14</v>
      </c>
      <c r="D21" s="7">
        <v>0.05</v>
      </c>
      <c r="E21" s="27">
        <f>FV(D21,C21,-B21,0,0)</f>
        <v>10916.438017754886</v>
      </c>
    </row>
    <row r="22" spans="1:5">
      <c r="A22" s="4"/>
      <c r="B22" s="5">
        <v>748</v>
      </c>
      <c r="C22" s="6">
        <v>8</v>
      </c>
      <c r="D22" s="7">
        <v>0.1</v>
      </c>
      <c r="E22" s="27">
        <f>FV(D22,C22,-B22,0,0)</f>
        <v>8554.0442988000086</v>
      </c>
    </row>
    <row r="23" spans="1:5">
      <c r="A23" s="4"/>
      <c r="B23" s="5">
        <v>442</v>
      </c>
      <c r="C23" s="6">
        <v>8</v>
      </c>
      <c r="D23" s="7">
        <v>0.12</v>
      </c>
      <c r="E23" s="27">
        <f>FV(D23,C23,-B23,0,0)</f>
        <v>5436.4643660192205</v>
      </c>
    </row>
    <row r="24" spans="1:5">
      <c r="A24" s="9"/>
      <c r="B24" s="10">
        <v>976</v>
      </c>
      <c r="C24" s="11">
        <v>12</v>
      </c>
      <c r="D24" s="12">
        <v>0.05</v>
      </c>
      <c r="E24" s="28">
        <f>FV(D24,C24,-B24,0,0)</f>
        <v>15535.11548395196</v>
      </c>
    </row>
    <row r="27" spans="1:5" ht="15.6">
      <c r="A27" s="22">
        <v>4</v>
      </c>
      <c r="B27" s="18" t="s">
        <v>10</v>
      </c>
      <c r="C27" s="19"/>
      <c r="D27" s="19"/>
      <c r="E27" s="20"/>
    </row>
    <row r="28" spans="1:5" ht="15" thickBot="1">
      <c r="A28" s="14"/>
      <c r="B28" s="15" t="s">
        <v>1</v>
      </c>
      <c r="C28" s="15" t="s">
        <v>2</v>
      </c>
      <c r="D28" s="15" t="s">
        <v>3</v>
      </c>
      <c r="E28" s="16" t="s">
        <v>7</v>
      </c>
    </row>
    <row r="29" spans="1:5">
      <c r="A29" s="4"/>
      <c r="B29" s="5">
        <v>1163</v>
      </c>
      <c r="C29" s="6">
        <v>15</v>
      </c>
      <c r="D29" s="7">
        <v>0.08</v>
      </c>
      <c r="E29" s="27">
        <f>PV(D29,C29,-B29,0,0)</f>
        <v>9954.6737140583755</v>
      </c>
    </row>
    <row r="30" spans="1:5">
      <c r="A30" s="4"/>
      <c r="B30" s="5">
        <v>329</v>
      </c>
      <c r="C30" s="6">
        <v>7</v>
      </c>
      <c r="D30" s="7">
        <v>0.15</v>
      </c>
      <c r="E30" s="27">
        <f>PV(D30,C30,-B30,0,0)</f>
        <v>1368.7780924353501</v>
      </c>
    </row>
    <row r="31" spans="1:5">
      <c r="A31" s="4"/>
      <c r="B31" s="5">
        <v>365</v>
      </c>
      <c r="C31" s="6">
        <v>10</v>
      </c>
      <c r="D31" s="7">
        <v>0.1</v>
      </c>
      <c r="E31" s="27">
        <f>PV(D31,C31,-B31,0,0)</f>
        <v>2242.76699358221</v>
      </c>
    </row>
    <row r="32" spans="1:5">
      <c r="A32" s="9"/>
      <c r="B32" s="10">
        <v>883</v>
      </c>
      <c r="C32" s="11">
        <v>6</v>
      </c>
      <c r="D32" s="12">
        <v>0.05</v>
      </c>
      <c r="E32" s="28">
        <f>PV(D32,C32,-B32,0,0)</f>
        <v>4481.8360953971551</v>
      </c>
    </row>
    <row r="35" spans="1:5" ht="15.6">
      <c r="A35" s="22">
        <v>5</v>
      </c>
      <c r="B35" s="18" t="s">
        <v>11</v>
      </c>
      <c r="C35" s="19"/>
      <c r="D35" s="19"/>
      <c r="E35" s="20"/>
    </row>
    <row r="36" spans="1:5" ht="15" thickBot="1">
      <c r="A36" s="14"/>
      <c r="B36" s="15" t="s">
        <v>7</v>
      </c>
      <c r="C36" s="15" t="s">
        <v>12</v>
      </c>
      <c r="D36" s="15" t="s">
        <v>3</v>
      </c>
      <c r="E36" s="16" t="s">
        <v>4</v>
      </c>
    </row>
    <row r="37" spans="1:5">
      <c r="A37" s="4"/>
      <c r="B37" s="5">
        <v>711</v>
      </c>
      <c r="C37" s="29">
        <f>NPER(D37,0,-B37,E37,1)</f>
        <v>8.0000039657935496</v>
      </c>
      <c r="D37" s="7">
        <v>0.14000000000000001</v>
      </c>
      <c r="E37" s="8">
        <v>2028.19</v>
      </c>
    </row>
    <row r="38" spans="1:5">
      <c r="A38" s="4"/>
      <c r="B38" s="5">
        <v>321</v>
      </c>
      <c r="C38" s="29">
        <f>NPER(D38,0,-B38,E38,1)</f>
        <v>5.0000293633847557</v>
      </c>
      <c r="D38" s="7">
        <v>7.0000000000000007E-2</v>
      </c>
      <c r="E38" s="8">
        <v>450.22</v>
      </c>
    </row>
    <row r="39" spans="1:5">
      <c r="A39" s="4"/>
      <c r="B39" s="5">
        <v>931</v>
      </c>
      <c r="C39" s="29">
        <f>NPER(D39,0,-B39,E39,1)</f>
        <v>5.0000491098767759</v>
      </c>
      <c r="D39" s="7">
        <v>7.0000000000000007E-2</v>
      </c>
      <c r="E39" s="8">
        <v>1305.78</v>
      </c>
    </row>
    <row r="40" spans="1:5">
      <c r="A40" s="9"/>
      <c r="B40" s="10">
        <v>1191</v>
      </c>
      <c r="C40" s="30">
        <f>NPER(D40,0,-B40,E40,1)</f>
        <v>8.9999988666206292</v>
      </c>
      <c r="D40" s="12">
        <v>0.15</v>
      </c>
      <c r="E40" s="13">
        <v>4189.79</v>
      </c>
    </row>
    <row r="43" spans="1:5" ht="15.6">
      <c r="A43" s="22">
        <v>6</v>
      </c>
      <c r="B43" s="18" t="s">
        <v>13</v>
      </c>
      <c r="C43" s="19"/>
      <c r="D43" s="19"/>
      <c r="E43" s="20"/>
    </row>
    <row r="44" spans="1:5" ht="15" thickBot="1">
      <c r="A44" s="14"/>
      <c r="B44" s="15" t="s">
        <v>7</v>
      </c>
      <c r="C44" s="15" t="s">
        <v>12</v>
      </c>
      <c r="D44" s="15" t="s">
        <v>3</v>
      </c>
      <c r="E44" s="16" t="s">
        <v>4</v>
      </c>
    </row>
    <row r="45" spans="1:5">
      <c r="A45" s="4"/>
      <c r="B45" s="5">
        <v>759</v>
      </c>
      <c r="C45" s="25">
        <v>6</v>
      </c>
      <c r="D45" s="31">
        <f>RATE(C45,0,-B45,E45,1)</f>
        <v>4.9999554171923373E-2</v>
      </c>
      <c r="E45" s="8">
        <v>1017.13</v>
      </c>
    </row>
    <row r="46" spans="1:5">
      <c r="A46" s="4"/>
      <c r="B46" s="5">
        <v>614</v>
      </c>
      <c r="C46" s="25">
        <v>5</v>
      </c>
      <c r="D46" s="31">
        <f>RATE(C46,0,-B46,E46,1)</f>
        <v>0.12000045677064614</v>
      </c>
      <c r="E46" s="8">
        <v>1082.08</v>
      </c>
    </row>
    <row r="47" spans="1:5">
      <c r="A47" s="4"/>
      <c r="B47" s="5">
        <v>701</v>
      </c>
      <c r="C47" s="25">
        <v>6</v>
      </c>
      <c r="D47" s="31">
        <f>RATE(C47,0,-B47,E47,1)</f>
        <v>0.10999991519196611</v>
      </c>
      <c r="E47" s="8">
        <v>1311.16</v>
      </c>
    </row>
    <row r="48" spans="1:5">
      <c r="A48" s="9"/>
      <c r="B48" s="10">
        <v>1190</v>
      </c>
      <c r="C48" s="26">
        <v>12</v>
      </c>
      <c r="D48" s="32">
        <f>RATE(C48,0,-B48,E48,1)</f>
        <v>0.11000008420105935</v>
      </c>
      <c r="E48" s="13">
        <v>4163.16</v>
      </c>
    </row>
    <row r="51" spans="1:5" ht="15.6">
      <c r="A51" s="22">
        <v>7</v>
      </c>
      <c r="B51" s="18" t="s">
        <v>14</v>
      </c>
      <c r="C51" s="19"/>
      <c r="D51" s="19"/>
      <c r="E51" s="20"/>
    </row>
    <row r="52" spans="1:5" ht="15" thickBot="1">
      <c r="A52" s="14"/>
      <c r="B52" s="15" t="s">
        <v>7</v>
      </c>
      <c r="C52" s="15" t="s">
        <v>12</v>
      </c>
      <c r="D52" s="15" t="s">
        <v>3</v>
      </c>
      <c r="E52" s="16" t="s">
        <v>4</v>
      </c>
    </row>
    <row r="53" spans="1:5">
      <c r="A53" s="4"/>
      <c r="B53" s="5">
        <v>825</v>
      </c>
      <c r="C53" s="29">
        <f>NPER(D53,-B53,0,E53,0)</f>
        <v>11.999998335363006</v>
      </c>
      <c r="D53" s="7">
        <v>0.1</v>
      </c>
      <c r="E53" s="8">
        <v>17642.03</v>
      </c>
    </row>
    <row r="54" spans="1:5">
      <c r="A54" s="4"/>
      <c r="B54" s="5">
        <v>356</v>
      </c>
      <c r="C54" s="29">
        <f>NPER(D54,-B54,0,E54,0)</f>
        <v>15.000000859047947</v>
      </c>
      <c r="D54" s="7">
        <v>0.12</v>
      </c>
      <c r="E54" s="8">
        <v>13271.58</v>
      </c>
    </row>
    <row r="55" spans="1:5">
      <c r="A55" s="4"/>
      <c r="B55" s="5">
        <v>1098</v>
      </c>
      <c r="C55" s="29">
        <f>NPER(D55,-B55,0,E55,0)</f>
        <v>5.0000013524524087</v>
      </c>
      <c r="D55" s="7">
        <v>0.06</v>
      </c>
      <c r="E55" s="8">
        <v>6189.53</v>
      </c>
    </row>
    <row r="56" spans="1:5">
      <c r="A56" s="9"/>
      <c r="B56" s="10">
        <v>733</v>
      </c>
      <c r="C56" s="30">
        <f>NPER(D56,-B56,0,E56,0)</f>
        <v>14.000001943418976</v>
      </c>
      <c r="D56" s="12">
        <v>0.05</v>
      </c>
      <c r="E56" s="13">
        <v>14365.8</v>
      </c>
    </row>
    <row r="59" spans="1:5" ht="15.6">
      <c r="A59" s="22">
        <v>8</v>
      </c>
      <c r="B59" s="18" t="s">
        <v>15</v>
      </c>
      <c r="C59" s="19"/>
      <c r="D59" s="19"/>
      <c r="E59" s="20"/>
    </row>
    <row r="60" spans="1:5" ht="15" thickBot="1">
      <c r="A60" s="14"/>
      <c r="B60" s="15" t="s">
        <v>7</v>
      </c>
      <c r="C60" s="15" t="s">
        <v>12</v>
      </c>
      <c r="D60" s="15" t="s">
        <v>3</v>
      </c>
      <c r="E60" s="16" t="s">
        <v>4</v>
      </c>
    </row>
    <row r="61" spans="1:5">
      <c r="A61" s="4"/>
      <c r="B61" s="5">
        <v>346</v>
      </c>
      <c r="C61" s="25">
        <v>15</v>
      </c>
      <c r="D61" s="31">
        <f>RATE(C61,-B61,0,E61,0)</f>
        <v>0.11999998774977984</v>
      </c>
      <c r="E61" s="8">
        <v>12898.78</v>
      </c>
    </row>
    <row r="62" spans="1:5">
      <c r="A62" s="4"/>
      <c r="B62" s="5">
        <v>1056</v>
      </c>
      <c r="C62" s="25">
        <v>8</v>
      </c>
      <c r="D62" s="31">
        <f>RATE(C62,-B62,0,E62,0)</f>
        <v>6.9999961226196783E-2</v>
      </c>
      <c r="E62" s="8">
        <v>10834.35</v>
      </c>
    </row>
    <row r="63" spans="1:5">
      <c r="A63" s="9"/>
      <c r="B63" s="10">
        <v>696</v>
      </c>
      <c r="C63" s="26">
        <v>15</v>
      </c>
      <c r="D63" s="32">
        <f>RATE(C63,-B63,0,E63,0)</f>
        <v>0.10000001563299733</v>
      </c>
      <c r="E63" s="13">
        <v>22113.65</v>
      </c>
    </row>
    <row r="66" spans="1:6" ht="15.6">
      <c r="A66" s="22">
        <v>9</v>
      </c>
      <c r="B66" s="18" t="s">
        <v>16</v>
      </c>
      <c r="C66" s="19"/>
      <c r="D66" s="19"/>
      <c r="E66" s="20"/>
    </row>
    <row r="67" spans="1:6" ht="15" thickBot="1">
      <c r="A67" s="14"/>
      <c r="B67" s="15" t="s">
        <v>17</v>
      </c>
      <c r="C67" s="15" t="s">
        <v>12</v>
      </c>
      <c r="D67" s="15" t="s">
        <v>3</v>
      </c>
      <c r="E67" s="16" t="s">
        <v>7</v>
      </c>
    </row>
    <row r="68" spans="1:6">
      <c r="A68" s="4"/>
      <c r="B68" s="5">
        <v>257</v>
      </c>
      <c r="C68" s="25">
        <v>3</v>
      </c>
      <c r="D68" s="7">
        <v>0.06</v>
      </c>
      <c r="E68" s="27">
        <f>FV(D68/12,C68*12,-B68,0,0)</f>
        <v>10109.378975923413</v>
      </c>
      <c r="F68" s="1"/>
    </row>
    <row r="69" spans="1:6">
      <c r="A69" s="4"/>
      <c r="B69" s="5">
        <v>437</v>
      </c>
      <c r="C69" s="25">
        <v>5</v>
      </c>
      <c r="D69" s="7">
        <v>0.15</v>
      </c>
      <c r="E69" s="27">
        <f>FV(D69/12,C69*12,-B69,0,0)</f>
        <v>38707.059889415323</v>
      </c>
      <c r="F69" s="1"/>
    </row>
    <row r="70" spans="1:6">
      <c r="A70" s="4"/>
      <c r="B70" s="5">
        <v>274</v>
      </c>
      <c r="C70" s="25">
        <v>6</v>
      </c>
      <c r="D70" s="7">
        <v>7.0000000000000007E-2</v>
      </c>
      <c r="E70" s="27">
        <f>FV(D70/12,C70*12,-B70,0,0)</f>
        <v>24430.098542735952</v>
      </c>
      <c r="F70" s="1"/>
    </row>
    <row r="71" spans="1:6">
      <c r="A71" s="9"/>
      <c r="B71" s="10">
        <v>253</v>
      </c>
      <c r="C71" s="26">
        <v>2</v>
      </c>
      <c r="D71" s="12">
        <v>7.0000000000000007E-2</v>
      </c>
      <c r="E71" s="28">
        <f>FV(D71/12,C71*12,-B71,0,0)</f>
        <v>6497.3009876873593</v>
      </c>
      <c r="F71" s="1"/>
    </row>
    <row r="74" spans="1:6" ht="15.6">
      <c r="A74" s="22">
        <v>10</v>
      </c>
      <c r="B74" s="18" t="s">
        <v>18</v>
      </c>
      <c r="C74" s="19"/>
      <c r="D74" s="19"/>
      <c r="E74" s="20"/>
    </row>
    <row r="75" spans="1:6" ht="15" thickBot="1">
      <c r="A75" s="14"/>
      <c r="B75" s="15" t="s">
        <v>17</v>
      </c>
      <c r="C75" s="15" t="s">
        <v>19</v>
      </c>
      <c r="D75" s="15" t="s">
        <v>3</v>
      </c>
      <c r="E75" s="16" t="s">
        <v>7</v>
      </c>
    </row>
    <row r="76" spans="1:6">
      <c r="A76" s="4"/>
      <c r="B76" s="5">
        <v>406.76</v>
      </c>
      <c r="C76" s="29">
        <f>NPER(D76/12,-B76,E76,0,0)</f>
        <v>59.999460105290737</v>
      </c>
      <c r="D76" s="7">
        <v>0.11</v>
      </c>
      <c r="E76" s="23">
        <v>18708</v>
      </c>
    </row>
    <row r="77" spans="1:6">
      <c r="A77" s="4"/>
      <c r="B77" s="5">
        <v>276.33</v>
      </c>
      <c r="C77" s="29">
        <f>NPER(D77/12,-B77,E77,0,0)</f>
        <v>47.998914596506658</v>
      </c>
      <c r="D77" s="7">
        <v>0.14000000000000001</v>
      </c>
      <c r="E77" s="23">
        <v>10112</v>
      </c>
    </row>
    <row r="78" spans="1:6">
      <c r="A78" s="4"/>
      <c r="B78" s="5">
        <v>1101.96</v>
      </c>
      <c r="C78" s="29">
        <f>NPER(D78/12,-B78,E78,0,0)</f>
        <v>36.000027948094726</v>
      </c>
      <c r="D78" s="7">
        <v>0.13</v>
      </c>
      <c r="E78" s="23">
        <v>32705</v>
      </c>
    </row>
    <row r="79" spans="1:6">
      <c r="A79" s="9"/>
      <c r="B79" s="10">
        <v>1638.97</v>
      </c>
      <c r="C79" s="30">
        <f>NPER(D79/12,-B79,E79,0,0)</f>
        <v>23.99996257105175</v>
      </c>
      <c r="D79" s="12">
        <v>0.14000000000000001</v>
      </c>
      <c r="E79" s="24">
        <v>34136</v>
      </c>
    </row>
    <row r="82" spans="1:6" ht="15.6">
      <c r="A82" s="22">
        <v>11</v>
      </c>
      <c r="B82" s="18" t="s">
        <v>20</v>
      </c>
      <c r="C82" s="19"/>
      <c r="D82" s="19"/>
      <c r="E82" s="20"/>
    </row>
    <row r="83" spans="1:6" ht="29.4" thickBot="1">
      <c r="A83" s="14"/>
      <c r="B83" s="15" t="s">
        <v>17</v>
      </c>
      <c r="C83" s="15" t="s">
        <v>12</v>
      </c>
      <c r="D83" s="38" t="s">
        <v>26</v>
      </c>
      <c r="E83" s="16" t="s">
        <v>7</v>
      </c>
      <c r="F83" s="39" t="s">
        <v>27</v>
      </c>
    </row>
    <row r="84" spans="1:6">
      <c r="A84" s="4"/>
      <c r="B84" s="5">
        <v>218.61</v>
      </c>
      <c r="C84" s="25">
        <v>4</v>
      </c>
      <c r="D84" s="31">
        <f>RATE(C84*12,-B84,E84,0,1)</f>
        <v>1.2219053638881603E-2</v>
      </c>
      <c r="E84" s="23">
        <v>8000</v>
      </c>
      <c r="F84" s="36">
        <f>PRODUCT(D84*12)</f>
        <v>0.14662864366657924</v>
      </c>
    </row>
    <row r="85" spans="1:6">
      <c r="A85" s="4"/>
      <c r="B85" s="5">
        <v>368.47</v>
      </c>
      <c r="C85" s="25">
        <v>4</v>
      </c>
      <c r="D85" s="31">
        <f>RATE(C85*12,-B85,E85,0,0)</f>
        <v>4.1668164663345858E-3</v>
      </c>
      <c r="E85" s="23">
        <v>16000</v>
      </c>
      <c r="F85" s="36">
        <f>PRODUCT(D85*12)</f>
        <v>5.000179759601503E-2</v>
      </c>
    </row>
    <row r="86" spans="1:6">
      <c r="A86" s="4"/>
      <c r="B86" s="5">
        <v>521.82000000000005</v>
      </c>
      <c r="C86" s="25">
        <v>5</v>
      </c>
      <c r="D86" s="31">
        <f>RATE(C86*12,-B86,E86,0,0)</f>
        <v>9.1667952108210465E-3</v>
      </c>
      <c r="E86" s="23">
        <v>24000</v>
      </c>
      <c r="F86" s="36">
        <f>PRODUCT(D86*12)</f>
        <v>0.11000154252985256</v>
      </c>
    </row>
    <row r="87" spans="1:6">
      <c r="A87" s="9"/>
      <c r="B87" s="10">
        <v>664.27</v>
      </c>
      <c r="C87" s="26">
        <v>5</v>
      </c>
      <c r="D87" s="32">
        <f>RATE(C87*12,-B87,E87,0,0)</f>
        <v>7.5001412669088328E-3</v>
      </c>
      <c r="E87" s="24">
        <v>32000</v>
      </c>
      <c r="F87" s="36">
        <f>PRODUCT(D87*12)</f>
        <v>9.000169520290599E-2</v>
      </c>
    </row>
    <row r="90" spans="1:6" ht="15.6">
      <c r="A90" s="22">
        <v>12</v>
      </c>
      <c r="B90" s="18" t="s">
        <v>21</v>
      </c>
      <c r="C90" s="19"/>
      <c r="D90" s="19"/>
      <c r="E90" s="20"/>
    </row>
    <row r="91" spans="1:6" ht="15" thickBot="1">
      <c r="A91" s="14"/>
      <c r="B91" s="15" t="s">
        <v>17</v>
      </c>
      <c r="C91" s="15" t="s">
        <v>12</v>
      </c>
      <c r="D91" s="15" t="s">
        <v>3</v>
      </c>
      <c r="E91" s="16" t="s">
        <v>7</v>
      </c>
    </row>
    <row r="92" spans="1:6">
      <c r="A92" s="4"/>
      <c r="B92" s="5">
        <v>4369.66</v>
      </c>
      <c r="C92" s="33">
        <v>30</v>
      </c>
      <c r="D92" s="7">
        <v>0.1</v>
      </c>
      <c r="E92" s="27">
        <f>PV(D92/12,C92*12,-B92,,1)</f>
        <v>502075.72618692426</v>
      </c>
    </row>
    <row r="93" spans="1:6">
      <c r="A93" s="4"/>
      <c r="B93" s="5">
        <v>1626.83</v>
      </c>
      <c r="C93" s="33">
        <v>15</v>
      </c>
      <c r="D93" s="7">
        <v>0.11</v>
      </c>
      <c r="E93" s="27">
        <f>PV(D93/12,C93*12,-B93,,1)</f>
        <v>144443.69489475543</v>
      </c>
    </row>
    <row r="94" spans="1:6">
      <c r="A94" s="4"/>
      <c r="B94" s="5">
        <v>3724.21</v>
      </c>
      <c r="C94" s="33">
        <v>30</v>
      </c>
      <c r="D94" s="7">
        <v>0.08</v>
      </c>
      <c r="E94" s="27">
        <f>PV(D94/12,C94*12,-B94,,1)</f>
        <v>510932.00736657053</v>
      </c>
    </row>
    <row r="95" spans="1:6">
      <c r="A95" s="9"/>
      <c r="B95" s="10">
        <v>4469.1899999999996</v>
      </c>
      <c r="C95" s="34">
        <v>15</v>
      </c>
      <c r="D95" s="12">
        <v>0.14000000000000001</v>
      </c>
      <c r="E95" s="28">
        <f>PV(D95/12,C95*12,-B95,,1)</f>
        <v>339505.14650707616</v>
      </c>
    </row>
    <row r="98" spans="1:6" ht="15.6">
      <c r="A98" s="22">
        <v>13</v>
      </c>
      <c r="B98" s="18" t="s">
        <v>24</v>
      </c>
      <c r="C98" s="19"/>
      <c r="D98" s="19"/>
      <c r="E98" s="20"/>
    </row>
    <row r="99" spans="1:6" ht="15" thickBot="1">
      <c r="A99" s="14"/>
      <c r="B99" s="15" t="s">
        <v>17</v>
      </c>
      <c r="C99" s="15" t="s">
        <v>12</v>
      </c>
      <c r="D99" s="15" t="s">
        <v>22</v>
      </c>
      <c r="E99" s="16" t="s">
        <v>7</v>
      </c>
      <c r="F99" s="35" t="s">
        <v>23</v>
      </c>
    </row>
    <row r="100" spans="1:6">
      <c r="A100" s="4"/>
      <c r="B100" s="5">
        <v>5174.13</v>
      </c>
      <c r="C100" s="33">
        <v>30</v>
      </c>
      <c r="D100" s="40">
        <f>RATE(C100*12,-B100,E100,0,1)</f>
        <v>5.0391213920857455E-3</v>
      </c>
      <c r="E100" s="23">
        <v>863001</v>
      </c>
      <c r="F100" s="36">
        <f>PRODUCT(D100*12)</f>
        <v>6.0469456705028943E-2</v>
      </c>
    </row>
    <row r="101" spans="1:6">
      <c r="A101" s="4"/>
      <c r="B101" s="5">
        <v>1275.02</v>
      </c>
      <c r="C101" s="33">
        <v>15</v>
      </c>
      <c r="D101" s="40">
        <f>RATE(C101*12,-B101,E101,0,0)</f>
        <v>7.4999511881046737E-3</v>
      </c>
      <c r="E101" s="23">
        <v>125709</v>
      </c>
      <c r="F101" s="36">
        <f>PRODUCT(D101*12)</f>
        <v>8.9999414257256077E-2</v>
      </c>
    </row>
    <row r="102" spans="1:6">
      <c r="A102" s="4"/>
      <c r="B102" s="5">
        <v>6906.73</v>
      </c>
      <c r="C102" s="33">
        <v>30</v>
      </c>
      <c r="D102" s="40">
        <f>RATE(C102*12,-B102,E102,0,0)</f>
        <v>1.2499991136954538E-2</v>
      </c>
      <c r="E102" s="23">
        <v>546227</v>
      </c>
      <c r="F102" s="36">
        <f>PRODUCT(D102*12)</f>
        <v>0.14999989364345445</v>
      </c>
    </row>
    <row r="103" spans="1:6">
      <c r="A103" s="9"/>
      <c r="B103" s="10">
        <v>3781.31</v>
      </c>
      <c r="C103" s="34">
        <v>15</v>
      </c>
      <c r="D103" s="41">
        <f>RATE(C103*12,-B103,E103,0,0)</f>
        <v>4.1666527452223082E-3</v>
      </c>
      <c r="E103" s="24">
        <v>478167</v>
      </c>
      <c r="F103" s="36">
        <f>PRODUCT(D103*12)</f>
        <v>4.9999832942667702E-2</v>
      </c>
    </row>
    <row r="106" spans="1:6" ht="15.6">
      <c r="A106" s="22">
        <v>14</v>
      </c>
      <c r="B106" s="18" t="s">
        <v>25</v>
      </c>
      <c r="C106" s="19"/>
      <c r="D106" s="19"/>
      <c r="E106" s="20"/>
      <c r="F106" s="20"/>
    </row>
    <row r="107" spans="1:6" ht="15" thickBot="1">
      <c r="A107" s="14"/>
      <c r="B107" s="15" t="s">
        <v>17</v>
      </c>
      <c r="C107" s="15" t="s">
        <v>12</v>
      </c>
      <c r="D107" s="15" t="s">
        <v>3</v>
      </c>
      <c r="E107" s="16" t="s">
        <v>7</v>
      </c>
      <c r="F107" s="16" t="s">
        <v>4</v>
      </c>
    </row>
    <row r="108" spans="1:6">
      <c r="A108" s="4"/>
      <c r="B108" s="5">
        <v>1531.33</v>
      </c>
      <c r="C108" s="33">
        <v>23</v>
      </c>
      <c r="D108" s="7">
        <v>0.06</v>
      </c>
      <c r="E108" s="23">
        <v>255413</v>
      </c>
      <c r="F108" s="23"/>
    </row>
    <row r="109" spans="1:6">
      <c r="A109" s="4"/>
      <c r="B109" s="5">
        <v>3180.57</v>
      </c>
      <c r="C109" s="33">
        <v>21</v>
      </c>
      <c r="D109" s="7">
        <v>0.06</v>
      </c>
      <c r="E109" s="23">
        <v>530493</v>
      </c>
      <c r="F109" s="23"/>
    </row>
    <row r="110" spans="1:6">
      <c r="A110" s="4"/>
      <c r="B110" s="5">
        <v>1782.26</v>
      </c>
      <c r="C110" s="33">
        <v>17</v>
      </c>
      <c r="D110" s="7">
        <v>0.06</v>
      </c>
      <c r="E110" s="23">
        <v>297266</v>
      </c>
      <c r="F110" s="23"/>
    </row>
    <row r="111" spans="1:6">
      <c r="A111" s="9"/>
      <c r="B111" s="10">
        <v>653.19000000000005</v>
      </c>
      <c r="C111" s="34">
        <v>17</v>
      </c>
      <c r="D111" s="12">
        <v>0.06</v>
      </c>
      <c r="E111" s="24">
        <v>108947</v>
      </c>
      <c r="F111" s="37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</cp:lastModifiedBy>
  <dcterms:created xsi:type="dcterms:W3CDTF">2011-05-18T19:17:12Z</dcterms:created>
  <dcterms:modified xsi:type="dcterms:W3CDTF">2011-05-22T10:35:20Z</dcterms:modified>
</cp:coreProperties>
</file>