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835" yWindow="135" windowWidth="15480" windowHeight="11640" activeTab="1"/>
  </bookViews>
  <sheets>
    <sheet name="13.9" sheetId="1" r:id="rId1"/>
    <sheet name="13.7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2"/>
  <c r="E14"/>
  <c r="E9"/>
  <c r="E19"/>
  <c r="D28" i="1"/>
  <c r="B35"/>
  <c r="F30"/>
  <c r="F29"/>
  <c r="B23"/>
  <c r="C11"/>
  <c r="C17" s="1"/>
</calcChain>
</file>

<file path=xl/sharedStrings.xml><?xml version="1.0" encoding="utf-8"?>
<sst xmlns="http://schemas.openxmlformats.org/spreadsheetml/2006/main" count="34" uniqueCount="31">
  <si>
    <t>Cost of Debt</t>
  </si>
  <si>
    <t>28.5/325</t>
  </si>
  <si>
    <t>T=</t>
  </si>
  <si>
    <t>Marginal tax rate</t>
  </si>
  <si>
    <t>debt representation of capital structure</t>
  </si>
  <si>
    <t>equity representation of capital structure</t>
  </si>
  <si>
    <t>Cost of Capital = (0.17*.05) + 0 + (.83*.14)</t>
  </si>
  <si>
    <t>Brian Roeder</t>
  </si>
  <si>
    <t>Problems: 13.7, 13.9</t>
    <phoneticPr fontId="4" type="noConversion"/>
  </si>
  <si>
    <t>i= interest rate (before tax)</t>
    <phoneticPr fontId="4" type="noConversion"/>
  </si>
  <si>
    <t>Kd= i(1-T)</t>
    <phoneticPr fontId="4" type="noConversion"/>
  </si>
  <si>
    <r>
      <t>K</t>
    </r>
    <r>
      <rPr>
        <vertAlign val="subscript"/>
        <sz val="11"/>
        <color indexed="8"/>
        <rFont val="Calibri"/>
        <family val="2"/>
      </rPr>
      <t>d</t>
    </r>
    <r>
      <rPr>
        <sz val="11"/>
        <color theme="1"/>
        <rFont val="Calibri"/>
        <family val="2"/>
        <scheme val="minor"/>
      </rPr>
      <t>=.087 (1-.40)</t>
    </r>
    <phoneticPr fontId="4" type="noConversion"/>
  </si>
  <si>
    <t>Cost of Debt=</t>
    <phoneticPr fontId="4" type="noConversion"/>
  </si>
  <si>
    <t>Dividend Growth Model</t>
    <phoneticPr fontId="4" type="noConversion"/>
  </si>
  <si>
    <t>Kcs = (Dcs1 / Pcs) + G</t>
    <phoneticPr fontId="4" type="noConversion"/>
  </si>
  <si>
    <t>Kcs =.025+.115</t>
    <phoneticPr fontId="4" type="noConversion"/>
  </si>
  <si>
    <t xml:space="preserve"> captial components</t>
    <phoneticPr fontId="4" type="noConversion"/>
  </si>
  <si>
    <t>debt =</t>
    <phoneticPr fontId="4" type="noConversion"/>
  </si>
  <si>
    <t xml:space="preserve">equity = </t>
    <phoneticPr fontId="4" type="noConversion"/>
  </si>
  <si>
    <t xml:space="preserve"> total capital =</t>
    <phoneticPr fontId="4" type="noConversion"/>
  </si>
  <si>
    <t>million</t>
    <phoneticPr fontId="4" type="noConversion"/>
  </si>
  <si>
    <t>BUS 660</t>
  </si>
  <si>
    <t>Chapter 13 Problems</t>
  </si>
  <si>
    <t>Bond issue 1:</t>
  </si>
  <si>
    <t>Bond issue 2:</t>
  </si>
  <si>
    <t>Total shares outstanding</t>
  </si>
  <si>
    <t>Price per share</t>
  </si>
  <si>
    <t>Total face value in millions</t>
  </si>
  <si>
    <t>Selling face value</t>
  </si>
  <si>
    <t>Selling price per bond</t>
  </si>
  <si>
    <t>Total bond values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</si>
</sst>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&quot;$&quot;#,##0.00"/>
  </numFmts>
  <fonts count="8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9" fontId="2" fillId="0" borderId="0" xfId="1" applyFont="1"/>
    <xf numFmtId="9" fontId="0" fillId="0" borderId="0" xfId="0" applyNumberFormat="1"/>
    <xf numFmtId="0" fontId="3" fillId="0" borderId="0" xfId="0" applyFont="1"/>
    <xf numFmtId="0" fontId="0" fillId="0" borderId="0" xfId="0" applyBorder="1"/>
    <xf numFmtId="0" fontId="5" fillId="0" borderId="0" xfId="0" applyFont="1"/>
    <xf numFmtId="10" fontId="2" fillId="0" borderId="0" xfId="1" applyNumberFormat="1" applyFont="1"/>
    <xf numFmtId="164" fontId="0" fillId="0" borderId="0" xfId="0" applyNumberFormat="1" applyBorder="1"/>
    <xf numFmtId="10" fontId="0" fillId="0" borderId="0" xfId="0" applyNumberFormat="1" applyBorder="1"/>
    <xf numFmtId="0" fontId="6" fillId="0" borderId="0" xfId="0" applyFont="1"/>
    <xf numFmtId="10" fontId="0" fillId="0" borderId="0" xfId="0" applyNumberFormat="1"/>
    <xf numFmtId="2" fontId="5" fillId="0" borderId="0" xfId="1" applyNumberFormat="1" applyFont="1" applyBorder="1"/>
    <xf numFmtId="9" fontId="7" fillId="0" borderId="0" xfId="1" applyFont="1" applyFill="1" applyBorder="1"/>
    <xf numFmtId="0" fontId="0" fillId="0" borderId="1" xfId="0" applyBorder="1"/>
    <xf numFmtId="9" fontId="2" fillId="0" borderId="1" xfId="1" applyFont="1" applyBorder="1"/>
    <xf numFmtId="9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Border="1"/>
    <xf numFmtId="2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zoomScale="80" zoomScaleNormal="80" workbookViewId="0">
      <selection activeCell="D6" sqref="D6"/>
    </sheetView>
  </sheetViews>
  <sheetFormatPr defaultColWidth="8.85546875" defaultRowHeight="15"/>
  <cols>
    <col min="1" max="1" width="4.7109375" customWidth="1"/>
    <col min="2" max="2" width="11.28515625" customWidth="1"/>
    <col min="3" max="3" width="9.140625" bestFit="1" customWidth="1"/>
    <col min="4" max="4" width="9.7109375" customWidth="1"/>
    <col min="5" max="5" width="9.42578125" customWidth="1"/>
    <col min="6" max="6" width="10.42578125" bestFit="1" customWidth="1"/>
  </cols>
  <sheetData>
    <row r="1" spans="2:3">
      <c r="B1" t="s">
        <v>7</v>
      </c>
    </row>
    <row r="2" spans="2:3">
      <c r="B2" t="s">
        <v>21</v>
      </c>
    </row>
    <row r="3" spans="2:3">
      <c r="B3" t="s">
        <v>8</v>
      </c>
    </row>
    <row r="5" spans="2:3">
      <c r="B5" s="17">
        <v>13.9</v>
      </c>
    </row>
    <row r="6" spans="2:3">
      <c r="B6" s="3" t="s">
        <v>0</v>
      </c>
    </row>
    <row r="7" spans="2:3">
      <c r="B7" t="s">
        <v>10</v>
      </c>
    </row>
    <row r="9" spans="2:3">
      <c r="B9" t="s">
        <v>9</v>
      </c>
    </row>
    <row r="10" spans="2:3">
      <c r="C10" t="s">
        <v>1</v>
      </c>
    </row>
    <row r="11" spans="2:3">
      <c r="C11" s="6">
        <f>28.5/325</f>
        <v>8.7692307692307694E-2</v>
      </c>
    </row>
    <row r="13" spans="2:3">
      <c r="B13" t="s">
        <v>2</v>
      </c>
      <c r="C13" t="s">
        <v>3</v>
      </c>
    </row>
    <row r="14" spans="2:3">
      <c r="C14" s="2">
        <v>0.4</v>
      </c>
    </row>
    <row r="16" spans="2:3" ht="18">
      <c r="B16" s="4" t="s">
        <v>11</v>
      </c>
      <c r="C16" s="4"/>
    </row>
    <row r="17" spans="2:7">
      <c r="B17" t="s">
        <v>12</v>
      </c>
      <c r="C17" s="7">
        <f>C11*(1-C14)</f>
        <v>5.2615384615384612E-2</v>
      </c>
      <c r="D17" s="8">
        <v>5.2999999999999999E-2</v>
      </c>
    </row>
    <row r="19" spans="2:7">
      <c r="B19" s="9" t="s">
        <v>13</v>
      </c>
    </row>
    <row r="20" spans="2:7">
      <c r="B20" t="s">
        <v>14</v>
      </c>
    </row>
    <row r="22" spans="2:7">
      <c r="B22" t="s">
        <v>15</v>
      </c>
      <c r="G22" s="5"/>
    </row>
    <row r="23" spans="2:7">
      <c r="B23" s="11">
        <f>0.025+0.115</f>
        <v>0.14000000000000001</v>
      </c>
      <c r="C23" s="10">
        <v>0.14000000000000001</v>
      </c>
    </row>
    <row r="25" spans="2:7">
      <c r="B25" t="s">
        <v>16</v>
      </c>
    </row>
    <row r="26" spans="2:7">
      <c r="B26" t="s">
        <v>17</v>
      </c>
      <c r="D26">
        <v>325</v>
      </c>
    </row>
    <row r="27" spans="2:7" ht="15.75" thickBot="1">
      <c r="B27" t="s">
        <v>18</v>
      </c>
      <c r="D27" s="13">
        <v>1565</v>
      </c>
    </row>
    <row r="28" spans="2:7" ht="15.75" thickTop="1">
      <c r="B28" t="s">
        <v>19</v>
      </c>
      <c r="D28">
        <f>D26+D27</f>
        <v>1890</v>
      </c>
      <c r="E28" t="s">
        <v>20</v>
      </c>
    </row>
    <row r="29" spans="2:7">
      <c r="B29" t="s">
        <v>4</v>
      </c>
      <c r="F29" s="2">
        <f>325/1890</f>
        <v>0.17195767195767195</v>
      </c>
    </row>
    <row r="30" spans="2:7" ht="15.75" thickBot="1">
      <c r="B30" t="s">
        <v>5</v>
      </c>
      <c r="F30" s="14">
        <f>1565/1890</f>
        <v>0.82804232804232802</v>
      </c>
    </row>
    <row r="31" spans="2:7" ht="15.75" thickTop="1">
      <c r="F31" s="15">
        <v>1</v>
      </c>
    </row>
    <row r="32" spans="2:7">
      <c r="B32" s="4"/>
      <c r="C32" s="4"/>
      <c r="D32" s="4"/>
      <c r="E32" s="4"/>
    </row>
    <row r="33" spans="2:8">
      <c r="B33" s="4"/>
      <c r="C33" s="4"/>
      <c r="D33" s="4"/>
      <c r="E33" s="4"/>
    </row>
    <row r="34" spans="2:8">
      <c r="B34" s="4" t="s">
        <v>6</v>
      </c>
      <c r="C34" s="4"/>
      <c r="D34" s="4"/>
      <c r="E34" s="4"/>
    </row>
    <row r="35" spans="2:8">
      <c r="B35" s="12">
        <f>(0.17*0.05) + (0.83*0.14)</f>
        <v>0.12470000000000001</v>
      </c>
      <c r="C35" s="4"/>
      <c r="D35" s="4"/>
      <c r="E35" s="4"/>
    </row>
    <row r="39" spans="2:8">
      <c r="H39" s="1"/>
    </row>
  </sheetData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21"/>
  <sheetViews>
    <sheetView tabSelected="1" zoomScale="80" zoomScaleNormal="80" workbookViewId="0">
      <selection activeCell="D24" sqref="D24"/>
    </sheetView>
  </sheetViews>
  <sheetFormatPr defaultRowHeight="15"/>
  <cols>
    <col min="1" max="1" width="3.28515625" customWidth="1"/>
    <col min="2" max="2" width="10.85546875" bestFit="1" customWidth="1"/>
    <col min="5" max="5" width="10.5703125" customWidth="1"/>
  </cols>
  <sheetData>
    <row r="1" spans="2:5">
      <c r="B1" t="s">
        <v>7</v>
      </c>
    </row>
    <row r="2" spans="2:5">
      <c r="B2" t="s">
        <v>21</v>
      </c>
    </row>
    <row r="3" spans="2:5">
      <c r="B3" t="s">
        <v>22</v>
      </c>
    </row>
    <row r="5" spans="2:5">
      <c r="B5" s="17">
        <v>13.7</v>
      </c>
    </row>
    <row r="7" spans="2:5">
      <c r="B7" t="s">
        <v>25</v>
      </c>
      <c r="E7">
        <v>73.5</v>
      </c>
    </row>
    <row r="8" spans="2:5" ht="15.75" thickBot="1">
      <c r="B8" s="4" t="s">
        <v>26</v>
      </c>
      <c r="E8" s="13">
        <v>27.5</v>
      </c>
    </row>
    <row r="9" spans="2:5" ht="15.75" thickTop="1">
      <c r="B9" s="16"/>
      <c r="E9" s="16">
        <f>E7*E8</f>
        <v>2021.25</v>
      </c>
    </row>
    <row r="11" spans="2:5">
      <c r="B11" t="s">
        <v>23</v>
      </c>
    </row>
    <row r="12" spans="2:5">
      <c r="B12" s="4" t="s">
        <v>27</v>
      </c>
      <c r="E12">
        <v>625</v>
      </c>
    </row>
    <row r="13" spans="2:5" ht="15.75" thickBot="1">
      <c r="B13" s="18" t="s">
        <v>28</v>
      </c>
      <c r="E13" s="19">
        <v>0.98</v>
      </c>
    </row>
    <row r="14" spans="2:5" ht="15.75" thickTop="1">
      <c r="B14" s="16"/>
      <c r="E14" s="16">
        <f>0.98*625</f>
        <v>612.5</v>
      </c>
    </row>
    <row r="16" spans="2:5">
      <c r="B16" t="s">
        <v>24</v>
      </c>
    </row>
    <row r="17" spans="2:5">
      <c r="B17" t="s">
        <v>27</v>
      </c>
      <c r="E17">
        <v>200</v>
      </c>
    </row>
    <row r="18" spans="2:5" ht="15.75" thickBot="1">
      <c r="B18" t="s">
        <v>29</v>
      </c>
      <c r="E18" s="13">
        <v>97.5</v>
      </c>
    </row>
    <row r="19" spans="2:5" ht="15.75" thickTop="1">
      <c r="E19" s="16">
        <f>200*97.5</f>
        <v>19500</v>
      </c>
    </row>
    <row r="21" spans="2:5">
      <c r="B21" t="s">
        <v>30</v>
      </c>
      <c r="E21" s="16">
        <f>E14+E19</f>
        <v>20112.5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13.9</vt:lpstr>
      <vt:lpstr>13.7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Roeder</dc:creator>
  <cp:keywords/>
  <dc:description/>
  <cp:lastModifiedBy>Widener University</cp:lastModifiedBy>
  <dcterms:created xsi:type="dcterms:W3CDTF">2010-03-09T00:02:58Z</dcterms:created>
  <dcterms:modified xsi:type="dcterms:W3CDTF">2011-04-04T21:46:21Z</dcterms:modified>
  <cp:category/>
</cp:coreProperties>
</file>