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11340" windowHeight="6030" activeTab="2"/>
  </bookViews>
  <sheets>
    <sheet name="P09-02" sheetId="3" r:id="rId1"/>
    <sheet name="Given P09-02" sheetId="4" r:id="rId2"/>
    <sheet name="P09-03" sheetId="2" r:id="rId3"/>
    <sheet name="Given P09-03" sheetId="1" r:id="rId4"/>
  </sheets>
  <definedNames>
    <definedName name="_xlnm.Print_Titles" localSheetId="0">'P09-02'!$1:$4</definedName>
    <definedName name="_xlnm.Print_Titles" localSheetId="2">'P09-03'!$1:$4</definedName>
  </definedNames>
  <calcPr calcId="125725" fullCalcOnLoad="1"/>
</workbook>
</file>

<file path=xl/calcChain.xml><?xml version="1.0" encoding="utf-8"?>
<calcChain xmlns="http://schemas.openxmlformats.org/spreadsheetml/2006/main">
  <c r="G89" i="2"/>
  <c r="G88"/>
  <c r="G87"/>
  <c r="G86"/>
  <c r="G83"/>
  <c r="G82"/>
  <c r="G81"/>
  <c r="G80"/>
  <c r="D13"/>
  <c r="E78" i="3"/>
  <c r="E71"/>
  <c r="E64"/>
  <c r="E41"/>
  <c r="E40"/>
  <c r="E39"/>
  <c r="E38"/>
  <c r="E37"/>
  <c r="E36"/>
  <c r="E28"/>
  <c r="E27"/>
  <c r="E26"/>
  <c r="E25"/>
  <c r="E24"/>
  <c r="E12"/>
  <c r="E16"/>
  <c r="E15"/>
  <c r="E14"/>
  <c r="E13"/>
  <c r="E29"/>
  <c r="E17"/>
  <c r="E43" i="2"/>
  <c r="E42"/>
  <c r="E41"/>
  <c r="E40"/>
  <c r="E33"/>
  <c r="E32"/>
  <c r="E31"/>
  <c r="E30"/>
  <c r="E23"/>
  <c r="E22"/>
  <c r="E21"/>
  <c r="E20"/>
</calcChain>
</file>

<file path=xl/comments1.xml><?xml version="1.0" encoding="utf-8"?>
<comments xmlns="http://schemas.openxmlformats.org/spreadsheetml/2006/main">
  <authors>
    <author>x</author>
  </authors>
  <commentList>
    <comment ref="B12" authorId="0">
      <text>
        <r>
          <rPr>
            <sz val="8"/>
            <color indexed="81"/>
            <rFont val="Tahoma"/>
            <family val="2"/>
          </rPr>
          <t>Enter appropriate data in yellow cells.  Your entries for "Book Value" will be verified.</t>
        </r>
      </text>
    </comment>
    <comment ref="A49" authorId="0">
      <text>
        <r>
          <rPr>
            <sz val="8"/>
            <color indexed="81"/>
            <rFont val="Tahoma"/>
            <family val="2"/>
          </rPr>
          <t>Enter a short answer in the space provided.</t>
        </r>
        <r>
          <rPr>
            <sz val="9"/>
            <color indexed="81"/>
            <rFont val="Tahoma"/>
          </rPr>
          <t xml:space="preserve">
</t>
        </r>
      </text>
    </comment>
    <comment ref="D62" authorId="0">
      <text>
        <r>
          <rPr>
            <sz val="8"/>
            <color indexed="81"/>
            <rFont val="Tahoma"/>
            <family val="2"/>
          </rPr>
          <t>Enter appropriate data in yellow cells.  Your entries for loss or gain on disposal will be verified.</t>
        </r>
      </text>
    </comment>
    <comment ref="A83" authorId="0">
      <text>
        <r>
          <rPr>
            <sz val="8"/>
            <color indexed="81"/>
            <rFont val="Tahoma"/>
            <family val="2"/>
          </rPr>
          <t>Enter a short answer in the space provided.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B20" authorId="0">
      <text>
        <r>
          <rPr>
            <sz val="8"/>
            <color indexed="81"/>
            <rFont val="Tahoma"/>
            <family val="2"/>
          </rPr>
          <t>Enter appropriate data in yellow cells.  Your entries for "Book Value" will be verified.</t>
        </r>
      </text>
    </comment>
    <comment ref="A51" authorId="0">
      <text>
        <r>
          <rPr>
            <sz val="8"/>
            <color indexed="81"/>
            <rFont val="Tahoma"/>
            <family val="2"/>
          </rPr>
          <t>Enter a short answer in the space provided.</t>
        </r>
        <r>
          <rPr>
            <sz val="9"/>
            <color indexed="81"/>
            <rFont val="Tahoma"/>
          </rPr>
          <t xml:space="preserve">
</t>
        </r>
      </text>
    </comment>
    <comment ref="A67" authorId="0">
      <text>
        <r>
          <rPr>
            <sz val="8"/>
            <color indexed="81"/>
            <rFont val="Tahoma"/>
            <family val="2"/>
          </rPr>
          <t>Enter a short answer in the space provided.</t>
        </r>
        <r>
          <rPr>
            <sz val="9"/>
            <color indexed="81"/>
            <rFont val="Tahoma"/>
          </rPr>
          <t xml:space="preserve">
</t>
        </r>
      </text>
    </comment>
    <comment ref="E80" authorId="0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<sst xmlns="http://schemas.openxmlformats.org/spreadsheetml/2006/main" count="134" uniqueCount="80">
  <si>
    <t>Given Data P09-02:</t>
  </si>
  <si>
    <t>SWANSON &amp; HILLER, INC.</t>
  </si>
  <si>
    <t xml:space="preserve">Cost of new machine purchased </t>
  </si>
  <si>
    <t>Useful life in years</t>
  </si>
  <si>
    <t>Residual value</t>
  </si>
  <si>
    <t>Sale price of machine</t>
  </si>
  <si>
    <t>Depreciation Schedules</t>
  </si>
  <si>
    <t>Computation of Gain or Loss upon Disposal</t>
  </si>
  <si>
    <t>a.(1)</t>
  </si>
  <si>
    <t>Straight-Line Schedule</t>
  </si>
  <si>
    <t>c.(1)</t>
  </si>
  <si>
    <t xml:space="preserve">Straight-Line </t>
  </si>
  <si>
    <t xml:space="preserve">Depreciation </t>
  </si>
  <si>
    <t>Accumulated</t>
  </si>
  <si>
    <t>Book</t>
  </si>
  <si>
    <t>Cash proceeds</t>
  </si>
  <si>
    <t>Year</t>
  </si>
  <si>
    <t>Expense</t>
  </si>
  <si>
    <t>Depreciation</t>
  </si>
  <si>
    <t>Value</t>
  </si>
  <si>
    <t>Book value on 12/31/04</t>
  </si>
  <si>
    <t>Loss on disposal</t>
  </si>
  <si>
    <t>c.(2)</t>
  </si>
  <si>
    <t>200% Declining-Balance</t>
  </si>
  <si>
    <t>Gain on disposal</t>
  </si>
  <si>
    <t>a.(2)</t>
  </si>
  <si>
    <t>200% Declining-Balance Schedule</t>
  </si>
  <si>
    <t>c.(3)</t>
  </si>
  <si>
    <t>150% Declining-Balance</t>
  </si>
  <si>
    <t>a.(3)</t>
  </si>
  <si>
    <t>150% Declining-Balance Schedule</t>
  </si>
  <si>
    <t>*Switch to straight-line</t>
  </si>
  <si>
    <t>Student Name:</t>
  </si>
  <si>
    <t>Class:</t>
  </si>
  <si>
    <t>b. Which of the three methods is most common for financial</t>
  </si>
  <si>
    <t xml:space="preserve">    reporting purposes? Explain.</t>
  </si>
  <si>
    <t xml:space="preserve">    statement have any direct cash effects? Explain.</t>
  </si>
  <si>
    <t>Given Data P09-03:</t>
  </si>
  <si>
    <t>SMART HARDWARE</t>
  </si>
  <si>
    <t xml:space="preserve">  Cost of shelving</t>
  </si>
  <si>
    <t xml:space="preserve">  Freight charges</t>
  </si>
  <si>
    <t xml:space="preserve">  Sales taxes</t>
  </si>
  <si>
    <t xml:space="preserve">  Installation of shelving</t>
  </si>
  <si>
    <t xml:space="preserve">  Repair cost</t>
  </si>
  <si>
    <t>Part d. assumptions:</t>
  </si>
  <si>
    <t xml:space="preserve">  Cost of old shelving</t>
  </si>
  <si>
    <t xml:space="preserve">  Book value of old shelving</t>
  </si>
  <si>
    <t xml:space="preserve">  Sale price of old shelving (1)</t>
  </si>
  <si>
    <t xml:space="preserve">  Sale price of old shelving (2)</t>
  </si>
  <si>
    <t>General Journal</t>
  </si>
  <si>
    <t>Straight-Line (nearest whole month)</t>
  </si>
  <si>
    <t>Account Titles</t>
  </si>
  <si>
    <t>Debit</t>
  </si>
  <si>
    <t>Credit</t>
  </si>
  <si>
    <t>d.(1) Sale price of $1200</t>
  </si>
  <si>
    <t>Cash</t>
  </si>
  <si>
    <t>Accumulated Depreciation: Shelving</t>
  </si>
  <si>
    <t xml:space="preserve">  Shelving</t>
  </si>
  <si>
    <t xml:space="preserve">  Gain on Disposal of Assets</t>
  </si>
  <si>
    <t>d.(2) Sale price of $200</t>
  </si>
  <si>
    <t>200% Declining-Balance (half-year convention)</t>
  </si>
  <si>
    <t>Loss on Sale of Asset</t>
  </si>
  <si>
    <t>150% Declining-Balance (half-year convention)</t>
  </si>
  <si>
    <t>b. Management wants to report the highest possible earnings in its</t>
  </si>
  <si>
    <t xml:space="preserve">    financial statements, yet it also wants to minimize its taxable</t>
  </si>
  <si>
    <t xml:space="preserve">    income reported to the IRS. Explain how both of these </t>
  </si>
  <si>
    <t xml:space="preserve">    objectives can be met.</t>
  </si>
  <si>
    <t>Problem 09-03</t>
  </si>
  <si>
    <t>Problem 09-02</t>
  </si>
  <si>
    <t>c. Which of the depreciation methods resulted in the lowest</t>
  </si>
  <si>
    <t xml:space="preserve">  on September 1, 2006</t>
  </si>
  <si>
    <t xml:space="preserve">  on December 31, 2009</t>
  </si>
  <si>
    <t>*2010</t>
  </si>
  <si>
    <t>*2011</t>
  </si>
  <si>
    <t>Book value on 12/31/09</t>
  </si>
  <si>
    <t xml:space="preserve">    reported book value at the end of 2010? Is book value an </t>
  </si>
  <si>
    <t xml:space="preserve">    estimate of an asset's fair value? Explain.</t>
  </si>
  <si>
    <t>Cost of new shelving purchased 4/1/2009:</t>
  </si>
  <si>
    <t>Total cost to be depreciated</t>
  </si>
  <si>
    <t>Costs to be depreciated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</si>
</sst>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0&quot;_);_(@_)"/>
  </numFmts>
  <fonts count="9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/>
      <right/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/>
      <right/>
      <top style="hair">
        <color indexed="4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1" fontId="1" fillId="0" borderId="0" xfId="1" applyNumberFormat="1" applyFont="1" applyBorder="1" applyAlignment="1"/>
    <xf numFmtId="166" fontId="1" fillId="0" borderId="0" xfId="1" applyNumberFormat="1" applyFont="1" applyBorder="1" applyAlignment="1"/>
    <xf numFmtId="1" fontId="1" fillId="2" borderId="0" xfId="1" applyNumberFormat="1" applyFont="1" applyFill="1" applyBorder="1" applyAlignment="1"/>
    <xf numFmtId="1" fontId="2" fillId="2" borderId="0" xfId="1" applyNumberFormat="1" applyFont="1" applyFill="1" applyBorder="1" applyAlignment="1">
      <alignment horizontal="centerContinuous"/>
    </xf>
    <xf numFmtId="1" fontId="1" fillId="2" borderId="0" xfId="1" applyNumberFormat="1" applyFont="1" applyFill="1" applyBorder="1" applyAlignment="1">
      <alignment horizontal="centerContinuous"/>
    </xf>
    <xf numFmtId="0" fontId="0" fillId="2" borderId="0" xfId="0" applyFill="1"/>
    <xf numFmtId="164" fontId="0" fillId="2" borderId="0" xfId="0" applyNumberFormat="1" applyFill="1"/>
    <xf numFmtId="165" fontId="1" fillId="2" borderId="0" xfId="2" applyNumberFormat="1" applyFont="1" applyFill="1" applyBorder="1" applyAlignment="1"/>
    <xf numFmtId="166" fontId="1" fillId="2" borderId="0" xfId="1" applyNumberFormat="1" applyFont="1" applyFill="1" applyBorder="1" applyAlignment="1"/>
    <xf numFmtId="1" fontId="1" fillId="3" borderId="0" xfId="1" applyNumberFormat="1" applyFont="1" applyFill="1" applyBorder="1" applyAlignment="1"/>
    <xf numFmtId="166" fontId="3" fillId="0" borderId="0" xfId="1" applyNumberFormat="1" applyFont="1"/>
    <xf numFmtId="1" fontId="1" fillId="0" borderId="0" xfId="1" quotePrefix="1" applyNumberFormat="1" applyFont="1" applyBorder="1" applyAlignment="1"/>
    <xf numFmtId="1" fontId="3" fillId="0" borderId="0" xfId="0" applyNumberFormat="1" applyFont="1" applyBorder="1" applyAlignment="1"/>
    <xf numFmtId="1" fontId="3" fillId="0" borderId="0" xfId="1" applyNumberFormat="1" applyFont="1" applyBorder="1" applyAlignment="1"/>
    <xf numFmtId="1" fontId="4" fillId="0" borderId="0" xfId="1" applyNumberFormat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quotePrefix="1" applyFont="1" applyBorder="1" applyAlignment="1" applyProtection="1">
      <alignment horizontal="left"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/>
    <xf numFmtId="0" fontId="0" fillId="2" borderId="0" xfId="0" applyFill="1" applyAlignment="1">
      <alignment horizontal="centerContinuous"/>
    </xf>
    <xf numFmtId="1" fontId="1" fillId="2" borderId="0" xfId="1" quotePrefix="1" applyNumberFormat="1" applyFont="1" applyFill="1" applyBorder="1" applyAlignment="1"/>
    <xf numFmtId="167" fontId="1" fillId="2" borderId="0" xfId="2" applyNumberFormat="1" applyFont="1" applyFill="1" applyBorder="1" applyAlignment="1"/>
    <xf numFmtId="0" fontId="3" fillId="0" borderId="0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8" fillId="2" borderId="0" xfId="0" applyFont="1" applyFill="1" applyAlignment="1">
      <alignment horizontal="center"/>
    </xf>
    <xf numFmtId="0" fontId="0" fillId="2" borderId="0" xfId="0" applyFill="1" applyBorder="1"/>
    <xf numFmtId="165" fontId="1" fillId="4" borderId="2" xfId="2" applyNumberFormat="1" applyFont="1" applyFill="1" applyBorder="1" applyAlignment="1" applyProtection="1">
      <protection locked="0"/>
    </xf>
    <xf numFmtId="166" fontId="1" fillId="4" borderId="1" xfId="1" applyNumberFormat="1" applyFont="1" applyFill="1" applyBorder="1" applyAlignment="1" applyProtection="1">
      <protection locked="0"/>
    </xf>
    <xf numFmtId="165" fontId="1" fillId="4" borderId="1" xfId="2" applyNumberFormat="1" applyFont="1" applyFill="1" applyBorder="1" applyAlignment="1" applyProtection="1">
      <protection locked="0"/>
    </xf>
    <xf numFmtId="165" fontId="3" fillId="4" borderId="0" xfId="2" applyNumberFormat="1" applyFont="1" applyFill="1" applyProtection="1">
      <protection locked="0"/>
    </xf>
    <xf numFmtId="165" fontId="3" fillId="4" borderId="3" xfId="2" applyNumberFormat="1" applyFont="1" applyFill="1" applyBorder="1" applyProtection="1">
      <protection locked="0"/>
    </xf>
    <xf numFmtId="165" fontId="1" fillId="4" borderId="0" xfId="2" applyNumberFormat="1" applyFont="1" applyFill="1" applyBorder="1" applyAlignment="1" applyProtection="1">
      <protection locked="0"/>
    </xf>
    <xf numFmtId="166" fontId="3" fillId="4" borderId="4" xfId="1" applyNumberFormat="1" applyFont="1" applyFill="1" applyBorder="1" applyProtection="1">
      <protection locked="0"/>
    </xf>
    <xf numFmtId="166" fontId="3" fillId="4" borderId="5" xfId="1" applyNumberFormat="1" applyFont="1" applyFill="1" applyBorder="1" applyProtection="1">
      <protection locked="0"/>
    </xf>
    <xf numFmtId="166" fontId="1" fillId="4" borderId="4" xfId="1" applyNumberFormat="1" applyFont="1" applyFill="1" applyBorder="1" applyAlignment="1" applyProtection="1">
      <protection locked="0"/>
    </xf>
    <xf numFmtId="166" fontId="3" fillId="4" borderId="0" xfId="1" applyNumberFormat="1" applyFont="1" applyFill="1" applyProtection="1">
      <protection locked="0"/>
    </xf>
    <xf numFmtId="166" fontId="3" fillId="4" borderId="6" xfId="1" applyNumberFormat="1" applyFont="1" applyFill="1" applyBorder="1" applyProtection="1">
      <protection locked="0"/>
    </xf>
    <xf numFmtId="166" fontId="1" fillId="4" borderId="0" xfId="1" applyNumberFormat="1" applyFont="1" applyFill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Border="1"/>
    <xf numFmtId="1" fontId="3" fillId="2" borderId="0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1" fontId="1" fillId="0" borderId="0" xfId="1" applyNumberFormat="1" applyFont="1" applyFill="1" applyBorder="1" applyAlignment="1">
      <alignment horizontal="centerContinuous"/>
    </xf>
    <xf numFmtId="1" fontId="1" fillId="0" borderId="0" xfId="1" applyNumberFormat="1" applyFont="1" applyFill="1" applyBorder="1" applyAlignment="1"/>
    <xf numFmtId="166" fontId="1" fillId="4" borderId="2" xfId="1" applyNumberFormat="1" applyFont="1" applyFill="1" applyBorder="1" applyAlignment="1" applyProtection="1">
      <protection locked="0"/>
    </xf>
    <xf numFmtId="166" fontId="3" fillId="4" borderId="7" xfId="1" applyNumberFormat="1" applyFont="1" applyFill="1" applyBorder="1" applyProtection="1">
      <protection locked="0"/>
    </xf>
    <xf numFmtId="166" fontId="3" fillId="4" borderId="8" xfId="1" applyNumberFormat="1" applyFont="1" applyFill="1" applyBorder="1" applyProtection="1">
      <protection locked="0"/>
    </xf>
    <xf numFmtId="166" fontId="1" fillId="4" borderId="7" xfId="1" applyNumberFormat="1" applyFont="1" applyFill="1" applyBorder="1" applyAlignment="1" applyProtection="1">
      <protection locked="0"/>
    </xf>
    <xf numFmtId="42" fontId="1" fillId="4" borderId="2" xfId="1" applyNumberFormat="1" applyFont="1" applyFill="1" applyBorder="1" applyAlignment="1" applyProtection="1">
      <alignment horizontal="centerContinuous"/>
      <protection locked="0"/>
    </xf>
    <xf numFmtId="41" fontId="1" fillId="4" borderId="2" xfId="1" applyNumberFormat="1" applyFont="1" applyFill="1" applyBorder="1" applyAlignment="1" applyProtection="1">
      <alignment horizontal="centerContinuous"/>
      <protection locked="0"/>
    </xf>
    <xf numFmtId="41" fontId="1" fillId="4" borderId="9" xfId="1" applyNumberFormat="1" applyFont="1" applyFill="1" applyBorder="1" applyAlignment="1" applyProtection="1">
      <alignment horizontal="centerContinuous"/>
      <protection locked="0"/>
    </xf>
    <xf numFmtId="42" fontId="1" fillId="4" borderId="10" xfId="1" applyNumberFormat="1" applyFont="1" applyFill="1" applyBorder="1" applyAlignment="1" applyProtection="1">
      <alignment horizontal="centerContinuous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1" fontId="2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3" fillId="4" borderId="0" xfId="1" applyNumberFormat="1" applyFont="1" applyFill="1" applyBorder="1" applyAlignment="1" applyProtection="1">
      <alignment horizontal="left"/>
      <protection locked="0"/>
    </xf>
    <xf numFmtId="1" fontId="3" fillId="4" borderId="2" xfId="1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89"/>
  <sheetViews>
    <sheetView showGridLines="0" zoomScaleNormal="100" workbookViewId="0">
      <selection activeCell="D1" sqref="D1"/>
    </sheetView>
  </sheetViews>
  <sheetFormatPr defaultRowHeight="12.75"/>
  <cols>
    <col min="1" max="1" width="6" customWidth="1"/>
    <col min="2" max="4" width="12.7109375" customWidth="1"/>
    <col min="6" max="6" width="2.7109375" customWidth="1"/>
  </cols>
  <sheetData>
    <row r="1" spans="1:6">
      <c r="C1" s="17" t="s">
        <v>32</v>
      </c>
      <c r="D1" s="50"/>
    </row>
    <row r="2" spans="1:6">
      <c r="C2" s="17" t="s">
        <v>33</v>
      </c>
      <c r="D2" s="51"/>
    </row>
    <row r="3" spans="1:6">
      <c r="C3" s="18"/>
      <c r="D3" s="19" t="s">
        <v>68</v>
      </c>
    </row>
    <row r="5" spans="1:6">
      <c r="A5" s="4" t="s">
        <v>1</v>
      </c>
      <c r="B5" s="20"/>
      <c r="C5" s="20"/>
      <c r="D5" s="5"/>
      <c r="E5" s="3"/>
      <c r="F5" s="1"/>
    </row>
    <row r="6" spans="1:6">
      <c r="A6" s="20" t="s">
        <v>6</v>
      </c>
      <c r="B6" s="21"/>
      <c r="C6" s="21"/>
      <c r="D6" s="5"/>
      <c r="E6" s="3"/>
      <c r="F6" s="1"/>
    </row>
    <row r="7" spans="1:6">
      <c r="A7" s="22"/>
      <c r="B7" s="23"/>
      <c r="C7" s="23"/>
      <c r="D7" s="3"/>
      <c r="E7" s="3"/>
      <c r="F7" s="1"/>
    </row>
    <row r="8" spans="1:6">
      <c r="A8" s="24" t="s">
        <v>8</v>
      </c>
      <c r="B8" s="24" t="s">
        <v>9</v>
      </c>
      <c r="C8" s="24"/>
      <c r="D8" s="3"/>
      <c r="E8" s="3"/>
      <c r="F8" s="1"/>
    </row>
    <row r="9" spans="1:6">
      <c r="A9" s="24"/>
      <c r="B9" s="24"/>
      <c r="C9" s="24"/>
      <c r="D9" s="3"/>
      <c r="E9" s="3"/>
      <c r="F9" s="1"/>
    </row>
    <row r="10" spans="1:6">
      <c r="A10" s="6"/>
      <c r="B10" s="25" t="s">
        <v>12</v>
      </c>
      <c r="C10" s="25" t="s">
        <v>13</v>
      </c>
      <c r="D10" s="26" t="s">
        <v>14</v>
      </c>
      <c r="E10" s="3"/>
      <c r="F10" s="1"/>
    </row>
    <row r="11" spans="1:6">
      <c r="A11" s="27" t="s">
        <v>16</v>
      </c>
      <c r="B11" s="27" t="s">
        <v>17</v>
      </c>
      <c r="C11" s="27" t="s">
        <v>18</v>
      </c>
      <c r="D11" s="28" t="s">
        <v>19</v>
      </c>
      <c r="E11" s="3"/>
      <c r="F11" s="1"/>
    </row>
    <row r="12" spans="1:6">
      <c r="A12" s="24">
        <v>2006</v>
      </c>
      <c r="B12" s="41"/>
      <c r="C12" s="42"/>
      <c r="D12" s="43"/>
      <c r="E12" s="36" t="str">
        <f>IF(D12="","",IF(D12=98000,"«- Correct!","«- Try again!"))</f>
        <v/>
      </c>
    </row>
    <row r="13" spans="1:6">
      <c r="A13" s="24">
        <v>2007</v>
      </c>
      <c r="B13" s="44"/>
      <c r="C13" s="45"/>
      <c r="D13" s="46"/>
      <c r="E13" s="36" t="str">
        <f>IF(D13="","",IF(D13=78000,"«- Correct!","«- Try again!"))</f>
        <v/>
      </c>
    </row>
    <row r="14" spans="1:6">
      <c r="A14" s="24">
        <v>2008</v>
      </c>
      <c r="B14" s="44"/>
      <c r="C14" s="45"/>
      <c r="D14" s="46"/>
      <c r="E14" s="36" t="str">
        <f>IF(D14="","",IF(D14=58000,"«- Correct!","«- Try again!"))</f>
        <v/>
      </c>
    </row>
    <row r="15" spans="1:6">
      <c r="A15" s="24">
        <v>2009</v>
      </c>
      <c r="B15" s="44"/>
      <c r="C15" s="45"/>
      <c r="D15" s="46"/>
      <c r="E15" s="36" t="str">
        <f>IF(D15="","",IF(D15=38000,"«- Correct!","«- Try again!"))</f>
        <v/>
      </c>
    </row>
    <row r="16" spans="1:6">
      <c r="A16" s="24">
        <v>2010</v>
      </c>
      <c r="B16" s="44"/>
      <c r="C16" s="45"/>
      <c r="D16" s="46"/>
      <c r="E16" s="36" t="str">
        <f>IF(D16="","",IF(D16=18000,"«- Correct!","«- Try again!"))</f>
        <v/>
      </c>
    </row>
    <row r="17" spans="1:5">
      <c r="A17" s="24">
        <v>2011</v>
      </c>
      <c r="B17" s="47"/>
      <c r="C17" s="48"/>
      <c r="D17" s="49"/>
      <c r="E17" s="36" t="str">
        <f>IF(D17="","",IF(D17=8000,"«- Correct!","«- Try again!"))</f>
        <v/>
      </c>
    </row>
    <row r="18" spans="1:5">
      <c r="A18" s="24"/>
      <c r="B18" s="24"/>
      <c r="C18" s="24"/>
      <c r="D18" s="3"/>
      <c r="E18" s="3"/>
    </row>
    <row r="19" spans="1:5">
      <c r="A19" s="13"/>
      <c r="B19" s="14"/>
      <c r="C19" s="1"/>
      <c r="D19" s="1"/>
      <c r="E19" s="1"/>
    </row>
    <row r="20" spans="1:5">
      <c r="A20" s="24" t="s">
        <v>25</v>
      </c>
      <c r="B20" s="24" t="s">
        <v>26</v>
      </c>
      <c r="C20" s="24"/>
      <c r="D20" s="3"/>
      <c r="E20" s="3"/>
    </row>
    <row r="21" spans="1:5">
      <c r="A21" s="24"/>
      <c r="B21" s="24"/>
      <c r="C21" s="24"/>
      <c r="D21" s="3"/>
      <c r="E21" s="3"/>
    </row>
    <row r="22" spans="1:5">
      <c r="A22" s="6"/>
      <c r="B22" s="25" t="s">
        <v>12</v>
      </c>
      <c r="C22" s="25" t="s">
        <v>13</v>
      </c>
      <c r="D22" s="26" t="s">
        <v>14</v>
      </c>
      <c r="E22" s="3"/>
    </row>
    <row r="23" spans="1:5">
      <c r="A23" s="27" t="s">
        <v>16</v>
      </c>
      <c r="B23" s="27" t="s">
        <v>17</v>
      </c>
      <c r="C23" s="27" t="s">
        <v>18</v>
      </c>
      <c r="D23" s="28" t="s">
        <v>19</v>
      </c>
      <c r="E23" s="3"/>
    </row>
    <row r="24" spans="1:5">
      <c r="A24" s="24">
        <v>2006</v>
      </c>
      <c r="B24" s="41"/>
      <c r="C24" s="42"/>
      <c r="D24" s="43"/>
      <c r="E24" s="36" t="str">
        <f>IF(D24="","",IF(D24=86400,"«- Correct!","«- Try again!"))</f>
        <v/>
      </c>
    </row>
    <row r="25" spans="1:5">
      <c r="A25" s="24">
        <v>2007</v>
      </c>
      <c r="B25" s="44"/>
      <c r="C25" s="45"/>
      <c r="D25" s="46"/>
      <c r="E25" s="36" t="str">
        <f>IF(D25="","",IF(D25=51840,"«- Correct!","«- Try again!"))</f>
        <v/>
      </c>
    </row>
    <row r="26" spans="1:5">
      <c r="A26" s="24">
        <v>2008</v>
      </c>
      <c r="B26" s="44"/>
      <c r="C26" s="45"/>
      <c r="D26" s="46"/>
      <c r="E26" s="36" t="str">
        <f>IF(D26="","",IF(D26=31104,"«- Correct!","«- Try again!"))</f>
        <v/>
      </c>
    </row>
    <row r="27" spans="1:5">
      <c r="A27" s="24">
        <v>2009</v>
      </c>
      <c r="B27" s="44"/>
      <c r="C27" s="45"/>
      <c r="D27" s="46"/>
      <c r="E27" s="36" t="str">
        <f>IF(D27="","",IF(D27=18662.4,"«- Correct!","«- Try again!"))</f>
        <v/>
      </c>
    </row>
    <row r="28" spans="1:5">
      <c r="A28" s="24">
        <v>2010</v>
      </c>
      <c r="B28" s="44"/>
      <c r="C28" s="45"/>
      <c r="D28" s="46"/>
      <c r="E28" s="36" t="str">
        <f>IF(D28="","",IF(D28=11197.44,"«- Correct!","«- Try again!"))</f>
        <v/>
      </c>
    </row>
    <row r="29" spans="1:5">
      <c r="A29" s="24">
        <v>2011</v>
      </c>
      <c r="B29" s="47"/>
      <c r="C29" s="48"/>
      <c r="D29" s="49"/>
      <c r="E29" s="36" t="str">
        <f>IF(D29="","",IF(D29=8000,"«- Correct!","«- Try again!"))</f>
        <v/>
      </c>
    </row>
    <row r="30" spans="1:5">
      <c r="A30" s="29"/>
      <c r="B30" s="29"/>
      <c r="C30" s="3"/>
      <c r="D30" s="3"/>
      <c r="E30" s="3"/>
    </row>
    <row r="31" spans="1:5">
      <c r="A31" s="13"/>
      <c r="B31" s="13"/>
      <c r="C31" s="1"/>
      <c r="D31" s="1"/>
      <c r="E31" s="1"/>
    </row>
    <row r="32" spans="1:5">
      <c r="A32" s="24" t="s">
        <v>29</v>
      </c>
      <c r="B32" s="24" t="s">
        <v>30</v>
      </c>
      <c r="C32" s="24"/>
      <c r="D32" s="3"/>
      <c r="E32" s="3"/>
    </row>
    <row r="33" spans="1:9">
      <c r="A33" s="24"/>
      <c r="B33" s="24"/>
      <c r="C33" s="24"/>
      <c r="D33" s="3"/>
      <c r="E33" s="3"/>
    </row>
    <row r="34" spans="1:9">
      <c r="A34" s="6"/>
      <c r="B34" s="25" t="s">
        <v>12</v>
      </c>
      <c r="C34" s="25" t="s">
        <v>13</v>
      </c>
      <c r="D34" s="26" t="s">
        <v>14</v>
      </c>
      <c r="E34" s="3"/>
      <c r="G34" s="1"/>
      <c r="H34" s="1"/>
      <c r="I34" s="1"/>
    </row>
    <row r="35" spans="1:9">
      <c r="A35" s="27" t="s">
        <v>16</v>
      </c>
      <c r="B35" s="27" t="s">
        <v>17</v>
      </c>
      <c r="C35" s="27" t="s">
        <v>18</v>
      </c>
      <c r="D35" s="28" t="s">
        <v>19</v>
      </c>
      <c r="E35" s="3"/>
      <c r="G35" s="1"/>
      <c r="H35" s="1"/>
      <c r="I35" s="1"/>
    </row>
    <row r="36" spans="1:9">
      <c r="A36" s="24">
        <v>2006</v>
      </c>
      <c r="B36" s="41"/>
      <c r="C36" s="42"/>
      <c r="D36" s="43"/>
      <c r="E36" s="36" t="str">
        <f>IF(D36="","",IF(D36=91800,"«- Correct!","«- Try again!"))</f>
        <v/>
      </c>
      <c r="G36" s="1"/>
      <c r="H36" s="1"/>
      <c r="I36" s="1"/>
    </row>
    <row r="37" spans="1:9">
      <c r="A37" s="24">
        <v>2007</v>
      </c>
      <c r="B37" s="44"/>
      <c r="C37" s="45"/>
      <c r="D37" s="46"/>
      <c r="E37" s="36" t="str">
        <f>IF(D37="","",IF(D37=64260,"«- Correct!","«- Try again!"))</f>
        <v/>
      </c>
      <c r="G37" s="1"/>
      <c r="H37" s="1"/>
      <c r="I37" s="1"/>
    </row>
    <row r="38" spans="1:9">
      <c r="A38" s="24">
        <v>2008</v>
      </c>
      <c r="B38" s="44"/>
      <c r="C38" s="45"/>
      <c r="D38" s="46"/>
      <c r="E38" s="36" t="str">
        <f>IF(D38="","",IF(D38=44982,"«- Correct!","«- Try again!"))</f>
        <v/>
      </c>
      <c r="G38" s="1"/>
      <c r="H38" s="1"/>
      <c r="I38" s="1"/>
    </row>
    <row r="39" spans="1:9">
      <c r="A39" s="24">
        <v>2009</v>
      </c>
      <c r="B39" s="44"/>
      <c r="C39" s="45"/>
      <c r="D39" s="46"/>
      <c r="E39" s="36" t="str">
        <f>IF(D39="","",IF(D39=31487.4,"«- Correct!","«- Try again!"))</f>
        <v/>
      </c>
      <c r="G39" s="1"/>
      <c r="H39" s="1"/>
      <c r="I39" s="1"/>
    </row>
    <row r="40" spans="1:9">
      <c r="A40" s="24" t="s">
        <v>72</v>
      </c>
      <c r="B40" s="44"/>
      <c r="C40" s="45"/>
      <c r="D40" s="46"/>
      <c r="E40" s="36" t="str">
        <f>IF(D40="","",IF(D40=19743.4,"«- Correct!","«- Try again!"))</f>
        <v/>
      </c>
      <c r="G40" s="1"/>
      <c r="H40" s="1"/>
      <c r="I40" s="1"/>
    </row>
    <row r="41" spans="1:9">
      <c r="A41" s="24" t="s">
        <v>73</v>
      </c>
      <c r="B41" s="47"/>
      <c r="C41" s="48"/>
      <c r="D41" s="49"/>
      <c r="E41" s="36" t="str">
        <f>IF(D41="","",IF(D41=7999.8,"«- Correct!","«- Try again!"))</f>
        <v/>
      </c>
      <c r="G41" s="1"/>
      <c r="H41" s="1"/>
      <c r="I41" s="1"/>
    </row>
    <row r="42" spans="1:9">
      <c r="A42" s="29"/>
      <c r="B42" s="29"/>
      <c r="C42" s="3"/>
      <c r="D42" s="3"/>
      <c r="E42" s="36"/>
      <c r="F42" s="1"/>
      <c r="G42" s="1"/>
      <c r="H42" s="1"/>
      <c r="I42" s="1"/>
    </row>
    <row r="43" spans="1:9">
      <c r="A43" s="29" t="s">
        <v>31</v>
      </c>
      <c r="B43" s="29"/>
      <c r="C43" s="3"/>
      <c r="D43" s="3"/>
      <c r="E43" s="3"/>
      <c r="F43" s="1"/>
      <c r="G43" s="1"/>
      <c r="H43" s="1"/>
      <c r="I43" s="1"/>
    </row>
    <row r="44" spans="1:9">
      <c r="A44" s="6"/>
      <c r="B44" s="6"/>
      <c r="C44" s="6"/>
      <c r="D44" s="6"/>
      <c r="E44" s="3"/>
      <c r="F44" s="1"/>
      <c r="G44" s="1"/>
      <c r="H44" s="1"/>
      <c r="I44" s="1"/>
    </row>
    <row r="45" spans="1:9">
      <c r="E45" s="1"/>
      <c r="F45" s="1"/>
      <c r="G45" s="1"/>
      <c r="H45" s="1"/>
      <c r="I45" s="1"/>
    </row>
    <row r="46" spans="1:9">
      <c r="A46" s="24" t="s">
        <v>34</v>
      </c>
      <c r="B46" s="24"/>
      <c r="C46" s="24"/>
      <c r="D46" s="24"/>
      <c r="E46" s="24"/>
      <c r="F46" s="6"/>
    </row>
    <row r="47" spans="1:9">
      <c r="A47" s="24" t="s">
        <v>35</v>
      </c>
      <c r="B47" s="24"/>
      <c r="C47" s="24"/>
      <c r="D47" s="24"/>
      <c r="E47" s="24"/>
      <c r="F47" s="6"/>
    </row>
    <row r="48" spans="1:9">
      <c r="A48" s="24"/>
      <c r="B48" s="24"/>
      <c r="C48" s="24"/>
      <c r="D48" s="24"/>
      <c r="E48" s="24"/>
      <c r="F48" s="6"/>
    </row>
    <row r="49" spans="1:6">
      <c r="A49" s="66"/>
      <c r="B49" s="66"/>
      <c r="C49" s="66"/>
      <c r="D49" s="66"/>
      <c r="E49" s="66"/>
      <c r="F49" s="6"/>
    </row>
    <row r="50" spans="1:6">
      <c r="A50" s="66"/>
      <c r="B50" s="66"/>
      <c r="C50" s="66"/>
      <c r="D50" s="66"/>
      <c r="E50" s="66"/>
      <c r="F50" s="6"/>
    </row>
    <row r="51" spans="1:6">
      <c r="A51" s="66"/>
      <c r="B51" s="66"/>
      <c r="C51" s="66"/>
      <c r="D51" s="66"/>
      <c r="E51" s="66"/>
      <c r="F51" s="6"/>
    </row>
    <row r="52" spans="1:6">
      <c r="A52" s="66"/>
      <c r="B52" s="66"/>
      <c r="C52" s="66"/>
      <c r="D52" s="66"/>
      <c r="E52" s="66"/>
      <c r="F52" s="6"/>
    </row>
    <row r="53" spans="1:6">
      <c r="A53" s="66"/>
      <c r="B53" s="66"/>
      <c r="C53" s="66"/>
      <c r="D53" s="66"/>
      <c r="E53" s="66"/>
      <c r="F53" s="6"/>
    </row>
    <row r="54" spans="1:6">
      <c r="A54" s="67"/>
      <c r="B54" s="67"/>
      <c r="C54" s="67"/>
      <c r="D54" s="67"/>
      <c r="E54" s="67"/>
      <c r="F54" s="6"/>
    </row>
    <row r="55" spans="1:6">
      <c r="A55" s="6"/>
      <c r="B55" s="6"/>
      <c r="C55" s="6"/>
      <c r="D55" s="6"/>
      <c r="E55" s="6"/>
      <c r="F55" s="6"/>
    </row>
    <row r="57" spans="1:6">
      <c r="A57" s="4" t="s">
        <v>1</v>
      </c>
      <c r="B57" s="20"/>
      <c r="C57" s="5"/>
      <c r="D57" s="30"/>
      <c r="E57" s="6"/>
    </row>
    <row r="58" spans="1:6">
      <c r="A58" s="20" t="s">
        <v>7</v>
      </c>
      <c r="B58" s="21"/>
      <c r="C58" s="5"/>
      <c r="D58" s="30"/>
      <c r="E58" s="6"/>
    </row>
    <row r="59" spans="1:6">
      <c r="A59" s="22"/>
      <c r="B59" s="23"/>
      <c r="C59" s="3"/>
      <c r="D59" s="6"/>
      <c r="E59" s="6"/>
    </row>
    <row r="60" spans="1:6">
      <c r="A60" s="24" t="s">
        <v>10</v>
      </c>
      <c r="B60" s="24" t="s">
        <v>11</v>
      </c>
      <c r="C60" s="3"/>
      <c r="D60" s="6"/>
      <c r="E60" s="6"/>
    </row>
    <row r="61" spans="1:6">
      <c r="A61" s="3"/>
      <c r="B61" s="3"/>
      <c r="C61" s="3"/>
      <c r="D61" s="6"/>
      <c r="E61" s="6"/>
    </row>
    <row r="62" spans="1:6">
      <c r="A62" s="3"/>
      <c r="B62" s="3" t="s">
        <v>15</v>
      </c>
      <c r="C62" s="6"/>
      <c r="D62" s="38"/>
      <c r="E62" s="6"/>
    </row>
    <row r="63" spans="1:6">
      <c r="A63" s="3"/>
      <c r="B63" s="3" t="s">
        <v>74</v>
      </c>
      <c r="C63" s="6"/>
      <c r="D63" s="39"/>
      <c r="E63" s="6"/>
    </row>
    <row r="64" spans="1:6">
      <c r="A64" s="3"/>
      <c r="B64" s="3" t="s">
        <v>21</v>
      </c>
      <c r="C64" s="6"/>
      <c r="D64" s="40"/>
      <c r="E64" s="36" t="str">
        <f>IF(D64="","",IF(D64=-10000,"«- Correct!","«- Try again!"))</f>
        <v/>
      </c>
    </row>
    <row r="65" spans="1:5">
      <c r="A65" s="31"/>
      <c r="B65" s="31"/>
      <c r="C65" s="6"/>
      <c r="D65" s="3"/>
      <c r="E65" s="6"/>
    </row>
    <row r="66" spans="1:5">
      <c r="A66" s="3"/>
      <c r="B66" s="3"/>
      <c r="C66" s="6"/>
      <c r="D66" s="3"/>
      <c r="E66" s="6"/>
    </row>
    <row r="67" spans="1:5">
      <c r="A67" s="24" t="s">
        <v>22</v>
      </c>
      <c r="B67" s="24" t="s">
        <v>23</v>
      </c>
      <c r="C67" s="6"/>
      <c r="D67" s="3"/>
      <c r="E67" s="6"/>
    </row>
    <row r="68" spans="1:5">
      <c r="A68" s="3"/>
      <c r="B68" s="3"/>
      <c r="C68" s="6"/>
      <c r="D68" s="3"/>
      <c r="E68" s="6"/>
    </row>
    <row r="69" spans="1:5">
      <c r="A69" s="3"/>
      <c r="B69" s="3" t="s">
        <v>15</v>
      </c>
      <c r="C69" s="6"/>
      <c r="D69" s="38"/>
      <c r="E69" s="6"/>
    </row>
    <row r="70" spans="1:5">
      <c r="A70" s="3"/>
      <c r="B70" s="3" t="s">
        <v>74</v>
      </c>
      <c r="C70" s="6"/>
      <c r="D70" s="39"/>
      <c r="E70" s="6"/>
    </row>
    <row r="71" spans="1:5">
      <c r="A71" s="3"/>
      <c r="B71" s="3" t="s">
        <v>24</v>
      </c>
      <c r="C71" s="6"/>
      <c r="D71" s="40"/>
      <c r="E71" s="36" t="str">
        <f>IF(D71="","",IF(D71=9337.60000000001,"«- Correct!","«- Try again!"))</f>
        <v/>
      </c>
    </row>
    <row r="72" spans="1:5">
      <c r="A72" s="3"/>
      <c r="B72" s="3"/>
      <c r="C72" s="6"/>
      <c r="D72" s="3"/>
      <c r="E72" s="6"/>
    </row>
    <row r="73" spans="1:5">
      <c r="A73" s="3"/>
      <c r="B73" s="3"/>
      <c r="C73" s="6"/>
      <c r="D73" s="3"/>
      <c r="E73" s="6"/>
    </row>
    <row r="74" spans="1:5">
      <c r="A74" s="24" t="s">
        <v>27</v>
      </c>
      <c r="B74" s="24" t="s">
        <v>28</v>
      </c>
      <c r="C74" s="6"/>
      <c r="D74" s="3"/>
      <c r="E74" s="6"/>
    </row>
    <row r="75" spans="1:5">
      <c r="A75" s="3"/>
      <c r="B75" s="3"/>
      <c r="C75" s="6"/>
      <c r="D75" s="3"/>
      <c r="E75" s="6"/>
    </row>
    <row r="76" spans="1:5">
      <c r="A76" s="3"/>
      <c r="B76" s="3" t="s">
        <v>15</v>
      </c>
      <c r="C76" s="6"/>
      <c r="D76" s="38"/>
      <c r="E76" s="6"/>
    </row>
    <row r="77" spans="1:5">
      <c r="A77" s="3"/>
      <c r="B77" s="3" t="s">
        <v>20</v>
      </c>
      <c r="C77" s="6"/>
      <c r="D77" s="39"/>
      <c r="E77" s="6"/>
    </row>
    <row r="78" spans="1:5">
      <c r="A78" s="3"/>
      <c r="B78" s="3" t="s">
        <v>21</v>
      </c>
      <c r="C78" s="6"/>
      <c r="D78" s="40"/>
      <c r="E78" s="36" t="str">
        <f>IF(D78="","",IF(D78=-3487.39999999999,"«- Correct!","«- Try again!"))</f>
        <v/>
      </c>
    </row>
    <row r="79" spans="1:5">
      <c r="A79" s="3"/>
      <c r="B79" s="3"/>
      <c r="C79" s="3"/>
      <c r="D79" s="6"/>
      <c r="E79" s="6"/>
    </row>
    <row r="80" spans="1:5">
      <c r="A80" s="1"/>
      <c r="B80" s="1"/>
      <c r="C80" s="1"/>
    </row>
    <row r="81" spans="1:6">
      <c r="A81" s="24" t="s">
        <v>36</v>
      </c>
      <c r="B81" s="24"/>
      <c r="C81" s="24"/>
      <c r="D81" s="24"/>
      <c r="E81" s="24"/>
      <c r="F81" s="6"/>
    </row>
    <row r="82" spans="1:6">
      <c r="A82" s="24"/>
      <c r="B82" s="24"/>
      <c r="C82" s="24"/>
      <c r="D82" s="24"/>
      <c r="E82" s="24"/>
      <c r="F82" s="6"/>
    </row>
    <row r="83" spans="1:6">
      <c r="A83" s="66"/>
      <c r="B83" s="66"/>
      <c r="C83" s="66"/>
      <c r="D83" s="66"/>
      <c r="E83" s="66"/>
      <c r="F83" s="6"/>
    </row>
    <row r="84" spans="1:6">
      <c r="A84" s="66"/>
      <c r="B84" s="66"/>
      <c r="C84" s="66"/>
      <c r="D84" s="66"/>
      <c r="E84" s="66"/>
      <c r="F84" s="6"/>
    </row>
    <row r="85" spans="1:6">
      <c r="A85" s="66"/>
      <c r="B85" s="66"/>
      <c r="C85" s="66"/>
      <c r="D85" s="66"/>
      <c r="E85" s="66"/>
      <c r="F85" s="6"/>
    </row>
    <row r="86" spans="1:6">
      <c r="A86" s="66"/>
      <c r="B86" s="66"/>
      <c r="C86" s="66"/>
      <c r="D86" s="66"/>
      <c r="E86" s="66"/>
      <c r="F86" s="6"/>
    </row>
    <row r="87" spans="1:6">
      <c r="A87" s="66"/>
      <c r="B87" s="66"/>
      <c r="C87" s="66"/>
      <c r="D87" s="66"/>
      <c r="E87" s="66"/>
      <c r="F87" s="6"/>
    </row>
    <row r="88" spans="1:6">
      <c r="A88" s="67"/>
      <c r="B88" s="67"/>
      <c r="C88" s="67"/>
      <c r="D88" s="67"/>
      <c r="E88" s="67"/>
      <c r="F88" s="6"/>
    </row>
    <row r="89" spans="1:6">
      <c r="A89" s="37"/>
      <c r="B89" s="37"/>
      <c r="C89" s="37"/>
      <c r="D89" s="37"/>
      <c r="E89" s="37"/>
      <c r="F89" s="6"/>
    </row>
  </sheetData>
  <sheetProtection password="C690" sheet="1" objects="1" scenarios="1" selectLockedCells="1"/>
  <mergeCells count="2">
    <mergeCell ref="A49:E54"/>
    <mergeCell ref="A83:E88"/>
  </mergeCells>
  <phoneticPr fontId="0" type="noConversion"/>
  <printOptions horizontalCentered="1"/>
  <pageMargins left="0.47" right="0.25" top="0.69" bottom="0.7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10"/>
  <sheetViews>
    <sheetView showGridLines="0" workbookViewId="0"/>
  </sheetViews>
  <sheetFormatPr defaultRowHeight="12.75"/>
  <cols>
    <col min="1" max="1" width="28.5703125" bestFit="1" customWidth="1"/>
    <col min="2" max="2" width="9.7109375" bestFit="1" customWidth="1"/>
  </cols>
  <sheetData>
    <row r="1" spans="1:2">
      <c r="A1" s="10" t="s">
        <v>0</v>
      </c>
      <c r="B1" s="10"/>
    </row>
    <row r="2" spans="1:2">
      <c r="A2" s="10"/>
      <c r="B2" s="10"/>
    </row>
    <row r="3" spans="1:2">
      <c r="A3" s="4" t="s">
        <v>1</v>
      </c>
      <c r="B3" s="5"/>
    </row>
    <row r="4" spans="1:2">
      <c r="A4" s="3"/>
      <c r="B4" s="3"/>
    </row>
    <row r="5" spans="1:2">
      <c r="A5" s="3" t="s">
        <v>2</v>
      </c>
      <c r="B5" s="6"/>
    </row>
    <row r="6" spans="1:2">
      <c r="A6" s="7" t="s">
        <v>70</v>
      </c>
      <c r="B6" s="8">
        <v>108000</v>
      </c>
    </row>
    <row r="7" spans="1:2">
      <c r="A7" s="3" t="s">
        <v>3</v>
      </c>
      <c r="B7" s="9">
        <v>5</v>
      </c>
    </row>
    <row r="8" spans="1:2">
      <c r="A8" s="3" t="s">
        <v>4</v>
      </c>
      <c r="B8" s="8">
        <v>8000</v>
      </c>
    </row>
    <row r="9" spans="1:2">
      <c r="A9" s="6" t="s">
        <v>5</v>
      </c>
      <c r="B9" s="3"/>
    </row>
    <row r="10" spans="1:2">
      <c r="A10" s="3" t="s">
        <v>71</v>
      </c>
      <c r="B10" s="8">
        <v>28000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0"/>
  <sheetViews>
    <sheetView showGridLines="0" tabSelected="1" zoomScaleNormal="100" workbookViewId="0">
      <selection activeCell="D1" sqref="D1"/>
    </sheetView>
  </sheetViews>
  <sheetFormatPr defaultRowHeight="12.75"/>
  <cols>
    <col min="1" max="19" width="11.7109375" customWidth="1"/>
  </cols>
  <sheetData>
    <row r="1" spans="1:6">
      <c r="C1" s="17" t="s">
        <v>32</v>
      </c>
      <c r="D1" s="50"/>
    </row>
    <row r="2" spans="1:6">
      <c r="C2" s="17" t="s">
        <v>33</v>
      </c>
      <c r="D2" s="51"/>
    </row>
    <row r="3" spans="1:6">
      <c r="C3" s="18"/>
      <c r="D3" s="19" t="s">
        <v>67</v>
      </c>
    </row>
    <row r="5" spans="1:6">
      <c r="A5" s="68" t="s">
        <v>38</v>
      </c>
      <c r="B5" s="68"/>
      <c r="C5" s="68"/>
      <c r="D5" s="68"/>
      <c r="E5" s="68"/>
      <c r="F5" s="1"/>
    </row>
    <row r="6" spans="1:6">
      <c r="A6" s="53" t="s">
        <v>79</v>
      </c>
      <c r="B6" s="20"/>
      <c r="C6" s="20"/>
      <c r="D6" s="5"/>
      <c r="E6" s="3"/>
      <c r="F6" s="1"/>
    </row>
    <row r="7" spans="1:6">
      <c r="A7" s="4"/>
      <c r="B7" s="20"/>
      <c r="C7" s="20"/>
      <c r="D7" s="5"/>
      <c r="E7" s="3"/>
      <c r="F7" s="1"/>
    </row>
    <row r="8" spans="1:6">
      <c r="A8" s="71"/>
      <c r="B8" s="71"/>
      <c r="C8" s="20"/>
      <c r="D8" s="62"/>
      <c r="E8" s="3"/>
      <c r="F8" s="1"/>
    </row>
    <row r="9" spans="1:6">
      <c r="A9" s="71"/>
      <c r="B9" s="71"/>
      <c r="C9" s="20"/>
      <c r="D9" s="63"/>
      <c r="E9" s="3"/>
      <c r="F9" s="1"/>
    </row>
    <row r="10" spans="1:6">
      <c r="A10" s="71"/>
      <c r="B10" s="71"/>
      <c r="C10" s="20"/>
      <c r="D10" s="63"/>
      <c r="E10" s="3"/>
      <c r="F10" s="1"/>
    </row>
    <row r="11" spans="1:6">
      <c r="A11" s="70"/>
      <c r="B11" s="70"/>
      <c r="C11" s="20"/>
      <c r="D11" s="64"/>
      <c r="E11" s="3"/>
      <c r="F11" s="1"/>
    </row>
    <row r="12" spans="1:6" ht="13.5" thickBot="1">
      <c r="A12" s="53" t="s">
        <v>78</v>
      </c>
      <c r="B12" s="20"/>
      <c r="C12" s="20"/>
      <c r="D12" s="65"/>
      <c r="E12" s="3"/>
      <c r="F12" s="1"/>
    </row>
    <row r="13" spans="1:6" ht="13.5" thickTop="1">
      <c r="A13" s="4"/>
      <c r="B13" s="20"/>
      <c r="C13" s="20"/>
      <c r="D13" s="36" t="str">
        <f>IF(D12="","",IF(D12=16000,"Correct!","Try again!"))</f>
        <v/>
      </c>
      <c r="E13" s="3"/>
      <c r="F13" s="1"/>
    </row>
    <row r="14" spans="1:6">
      <c r="A14" s="54"/>
      <c r="B14" s="55"/>
      <c r="C14" s="55"/>
      <c r="D14" s="56"/>
      <c r="E14" s="57"/>
      <c r="F14" s="1"/>
    </row>
    <row r="15" spans="1:6">
      <c r="A15" s="69" t="s">
        <v>6</v>
      </c>
      <c r="B15" s="69"/>
      <c r="C15" s="69"/>
      <c r="D15" s="69"/>
      <c r="E15" s="69"/>
      <c r="F15" s="1"/>
    </row>
    <row r="16" spans="1:6">
      <c r="A16" s="24" t="s">
        <v>8</v>
      </c>
      <c r="B16" s="24" t="s">
        <v>50</v>
      </c>
      <c r="C16" s="24"/>
      <c r="D16" s="3"/>
      <c r="E16" s="3"/>
      <c r="F16" s="1"/>
    </row>
    <row r="17" spans="1:10">
      <c r="A17" s="24"/>
      <c r="B17" s="24"/>
      <c r="C17" s="24"/>
      <c r="D17" s="3"/>
      <c r="E17" s="3"/>
      <c r="F17" s="1"/>
    </row>
    <row r="18" spans="1:10">
      <c r="A18" s="6"/>
      <c r="B18" s="25" t="s">
        <v>12</v>
      </c>
      <c r="C18" s="25" t="s">
        <v>13</v>
      </c>
      <c r="D18" s="26" t="s">
        <v>14</v>
      </c>
      <c r="E18" s="3"/>
      <c r="F18" s="1"/>
    </row>
    <row r="19" spans="1:10">
      <c r="A19" s="27" t="s">
        <v>16</v>
      </c>
      <c r="B19" s="27" t="s">
        <v>17</v>
      </c>
      <c r="C19" s="27" t="s">
        <v>18</v>
      </c>
      <c r="D19" s="28" t="s">
        <v>19</v>
      </c>
      <c r="E19" s="3"/>
      <c r="F19" s="1"/>
    </row>
    <row r="20" spans="1:10">
      <c r="A20" s="24">
        <v>2009</v>
      </c>
      <c r="B20" s="41"/>
      <c r="C20" s="42"/>
      <c r="D20" s="43"/>
      <c r="E20" s="36" t="str">
        <f>IF(D20="","",IF(D20=15400,"«- Correct!","«- Try again!"))</f>
        <v/>
      </c>
      <c r="F20" s="1"/>
    </row>
    <row r="21" spans="1:10">
      <c r="A21" s="24">
        <v>2010</v>
      </c>
      <c r="B21" s="44"/>
      <c r="C21" s="45"/>
      <c r="D21" s="46"/>
      <c r="E21" s="36" t="str">
        <f>IF(D21="","",IF(D21=14600,"«- Correct!","«- Try again!"))</f>
        <v/>
      </c>
      <c r="F21" s="12"/>
    </row>
    <row r="22" spans="1:10">
      <c r="A22" s="24">
        <v>2011</v>
      </c>
      <c r="B22" s="44"/>
      <c r="C22" s="45"/>
      <c r="D22" s="46"/>
      <c r="E22" s="36" t="str">
        <f>IF(D22="","",IF(D22=13800,"«- Correct!","«- Try again!"))</f>
        <v/>
      </c>
      <c r="F22" s="1"/>
    </row>
    <row r="23" spans="1:10">
      <c r="A23" s="24">
        <v>2012</v>
      </c>
      <c r="B23" s="59"/>
      <c r="C23" s="60"/>
      <c r="D23" s="61"/>
      <c r="E23" s="36" t="str">
        <f>IF(D23="","",IF(D23=13000,"«- Correct!","«- Try again!"))</f>
        <v/>
      </c>
      <c r="F23" s="1"/>
    </row>
    <row r="24" spans="1:10">
      <c r="A24" s="52"/>
      <c r="B24" s="52"/>
      <c r="C24" s="52"/>
      <c r="D24" s="3"/>
      <c r="E24" s="3"/>
      <c r="F24" s="1"/>
    </row>
    <row r="25" spans="1:10">
      <c r="A25" s="13"/>
      <c r="B25" s="14"/>
      <c r="C25" s="1"/>
      <c r="D25" s="1"/>
      <c r="E25" s="1"/>
      <c r="F25" s="1"/>
    </row>
    <row r="26" spans="1:10">
      <c r="A26" s="24" t="s">
        <v>25</v>
      </c>
      <c r="B26" s="24" t="s">
        <v>60</v>
      </c>
      <c r="C26" s="24"/>
      <c r="D26" s="3"/>
      <c r="E26" s="3"/>
      <c r="F26" s="1"/>
    </row>
    <row r="27" spans="1:10">
      <c r="A27" s="24"/>
      <c r="B27" s="24"/>
      <c r="C27" s="24"/>
      <c r="D27" s="3"/>
      <c r="E27" s="3"/>
      <c r="F27" s="1"/>
    </row>
    <row r="28" spans="1:10">
      <c r="A28" s="6"/>
      <c r="B28" s="25" t="s">
        <v>12</v>
      </c>
      <c r="C28" s="25" t="s">
        <v>13</v>
      </c>
      <c r="D28" s="26" t="s">
        <v>14</v>
      </c>
      <c r="E28" s="3"/>
      <c r="F28" s="1"/>
    </row>
    <row r="29" spans="1:10">
      <c r="A29" s="27" t="s">
        <v>16</v>
      </c>
      <c r="B29" s="27" t="s">
        <v>17</v>
      </c>
      <c r="C29" s="27" t="s">
        <v>18</v>
      </c>
      <c r="D29" s="28" t="s">
        <v>19</v>
      </c>
      <c r="E29" s="3"/>
      <c r="F29" s="1"/>
      <c r="G29" s="1"/>
      <c r="H29" s="1"/>
      <c r="I29" s="1"/>
      <c r="J29" s="1"/>
    </row>
    <row r="30" spans="1:10">
      <c r="A30" s="24">
        <v>2009</v>
      </c>
      <c r="B30" s="41"/>
      <c r="C30" s="42"/>
      <c r="D30" s="43"/>
      <c r="E30" s="36" t="str">
        <f>IF(D30="","",IF(D30=15200,"«- Correct!","«- Try again!"))</f>
        <v/>
      </c>
      <c r="F30" s="1"/>
      <c r="G30" s="33"/>
      <c r="H30" s="1"/>
      <c r="I30" s="1"/>
      <c r="J30" s="1"/>
    </row>
    <row r="31" spans="1:10">
      <c r="A31" s="24">
        <v>2010</v>
      </c>
      <c r="B31" s="44"/>
      <c r="C31" s="45"/>
      <c r="D31" s="46"/>
      <c r="E31" s="36" t="str">
        <f>IF(D31="","",IF(D31=13680,"«- Correct!","«- Try again!"))</f>
        <v/>
      </c>
      <c r="F31" s="1"/>
      <c r="G31" s="1"/>
      <c r="H31" s="33"/>
      <c r="I31" s="1"/>
      <c r="J31" s="1"/>
    </row>
    <row r="32" spans="1:10">
      <c r="A32" s="24">
        <v>2011</v>
      </c>
      <c r="B32" s="44"/>
      <c r="C32" s="45"/>
      <c r="D32" s="46"/>
      <c r="E32" s="36" t="str">
        <f>IF(D32="","",IF(D32=12312,"«- Correct!","«- Try again!"))</f>
        <v/>
      </c>
      <c r="F32" s="1"/>
      <c r="G32" s="1"/>
      <c r="H32" s="1"/>
      <c r="I32" s="1"/>
      <c r="J32" s="1"/>
    </row>
    <row r="33" spans="1:10">
      <c r="A33" s="24">
        <v>2012</v>
      </c>
      <c r="B33" s="59"/>
      <c r="C33" s="60"/>
      <c r="D33" s="61"/>
      <c r="E33" s="36" t="str">
        <f>IF(D33="","",IF(D33=11080.8,"«- Correct!","«- Try again!"))</f>
        <v/>
      </c>
      <c r="G33" s="1"/>
      <c r="H33" s="1"/>
      <c r="I33" s="1"/>
      <c r="J33" s="1"/>
    </row>
    <row r="34" spans="1:10">
      <c r="A34" s="52"/>
      <c r="B34" s="52"/>
      <c r="C34" s="52"/>
      <c r="D34" s="3"/>
      <c r="E34" s="3"/>
      <c r="F34" s="1"/>
      <c r="G34" s="1"/>
      <c r="H34" s="1"/>
      <c r="I34" s="1"/>
      <c r="J34" s="1"/>
    </row>
    <row r="35" spans="1:10">
      <c r="A35" s="13"/>
      <c r="B35" s="13"/>
      <c r="C35" s="1"/>
      <c r="D35" s="1"/>
      <c r="E35" s="1"/>
      <c r="F35" s="1"/>
      <c r="G35" s="1"/>
      <c r="H35" s="1"/>
      <c r="I35" s="1"/>
      <c r="J35" s="1"/>
    </row>
    <row r="36" spans="1:10">
      <c r="A36" s="24" t="s">
        <v>29</v>
      </c>
      <c r="B36" s="24" t="s">
        <v>62</v>
      </c>
      <c r="C36" s="24"/>
      <c r="D36" s="3"/>
      <c r="E36" s="3"/>
      <c r="F36" s="1"/>
      <c r="G36" s="15"/>
      <c r="H36" s="1"/>
      <c r="I36" s="1"/>
      <c r="J36" s="1"/>
    </row>
    <row r="37" spans="1:10">
      <c r="A37" s="24"/>
      <c r="B37" s="24"/>
      <c r="C37" s="24"/>
      <c r="D37" s="3"/>
      <c r="E37" s="3"/>
      <c r="F37" s="1"/>
      <c r="G37" s="15"/>
      <c r="H37" s="1"/>
      <c r="I37" s="1"/>
      <c r="J37" s="1"/>
    </row>
    <row r="38" spans="1:10">
      <c r="A38" s="6"/>
      <c r="B38" s="25" t="s">
        <v>12</v>
      </c>
      <c r="C38" s="25" t="s">
        <v>13</v>
      </c>
      <c r="D38" s="26" t="s">
        <v>14</v>
      </c>
      <c r="E38" s="3"/>
      <c r="F38" s="1"/>
      <c r="G38" s="1"/>
      <c r="H38" s="1"/>
      <c r="I38" s="1"/>
      <c r="J38" s="1"/>
    </row>
    <row r="39" spans="1:10">
      <c r="A39" s="27" t="s">
        <v>16</v>
      </c>
      <c r="B39" s="27" t="s">
        <v>17</v>
      </c>
      <c r="C39" s="27" t="s">
        <v>18</v>
      </c>
      <c r="D39" s="28" t="s">
        <v>19</v>
      </c>
      <c r="E39" s="3"/>
      <c r="F39" s="1"/>
      <c r="G39" s="1"/>
      <c r="H39" s="1"/>
      <c r="I39" s="1"/>
      <c r="J39" s="1"/>
    </row>
    <row r="40" spans="1:10">
      <c r="A40" s="24">
        <v>2009</v>
      </c>
      <c r="B40" s="41"/>
      <c r="C40" s="42"/>
      <c r="D40" s="43"/>
      <c r="E40" s="36" t="str">
        <f>IF(D40="","",IF(D40=15400,"«- Correct!","«- Try again!"))</f>
        <v/>
      </c>
      <c r="F40" s="1"/>
      <c r="G40" s="1"/>
      <c r="H40" s="1"/>
      <c r="I40" s="1"/>
      <c r="J40" s="1"/>
    </row>
    <row r="41" spans="1:10">
      <c r="A41" s="24">
        <v>2010</v>
      </c>
      <c r="B41" s="44"/>
      <c r="C41" s="45"/>
      <c r="D41" s="46"/>
      <c r="E41" s="36" t="str">
        <f>IF(D41="","",IF(D41=14245,"«- Correct!","«- Try again!"))</f>
        <v/>
      </c>
      <c r="F41" s="1"/>
      <c r="G41" s="1"/>
      <c r="H41" s="1"/>
      <c r="I41" s="1"/>
      <c r="J41" s="1"/>
    </row>
    <row r="42" spans="1:10">
      <c r="A42" s="24">
        <v>2011</v>
      </c>
      <c r="B42" s="44"/>
      <c r="C42" s="45"/>
      <c r="D42" s="46"/>
      <c r="E42" s="36" t="str">
        <f>IF(D42="","",IF(D42=13176.625,"«- Correct!","«- Try again!"))</f>
        <v/>
      </c>
      <c r="G42" s="1"/>
      <c r="H42" s="1"/>
      <c r="I42" s="1"/>
      <c r="J42" s="1"/>
    </row>
    <row r="43" spans="1:10">
      <c r="A43" s="24">
        <v>2012</v>
      </c>
      <c r="B43" s="59"/>
      <c r="C43" s="60"/>
      <c r="D43" s="61"/>
      <c r="E43" s="36" t="str">
        <f>IF(D43="","",IF(D43=12188.625,"«- Correct!","«- Try again!"))</f>
        <v/>
      </c>
      <c r="G43" s="1"/>
      <c r="H43" s="1"/>
      <c r="I43" s="1"/>
      <c r="J43" s="1"/>
    </row>
    <row r="44" spans="1:10">
      <c r="A44" s="52"/>
      <c r="B44" s="52"/>
      <c r="C44" s="52"/>
      <c r="D44" s="3"/>
      <c r="E44" s="3"/>
      <c r="F44" s="1"/>
      <c r="G44" s="1"/>
      <c r="H44" s="1"/>
      <c r="I44" s="1"/>
      <c r="J44" s="1"/>
    </row>
    <row r="45" spans="1:10">
      <c r="A45" s="16"/>
      <c r="B45" s="11"/>
      <c r="C45" s="11"/>
      <c r="D45" s="2"/>
      <c r="E45" s="1"/>
      <c r="F45" s="1"/>
      <c r="G45" s="1"/>
      <c r="H45" s="1"/>
      <c r="I45" s="1"/>
      <c r="J45" s="1"/>
    </row>
    <row r="46" spans="1:10">
      <c r="A46" s="24" t="s">
        <v>63</v>
      </c>
      <c r="B46" s="24"/>
      <c r="C46" s="24"/>
      <c r="D46" s="24"/>
      <c r="E46" s="24"/>
      <c r="F46" s="3"/>
      <c r="G46" s="1"/>
      <c r="H46" s="1"/>
      <c r="I46" s="1"/>
      <c r="J46" s="1"/>
    </row>
    <row r="47" spans="1:10">
      <c r="A47" s="24" t="s">
        <v>64</v>
      </c>
      <c r="B47" s="24"/>
      <c r="C47" s="24"/>
      <c r="D47" s="24"/>
      <c r="E47" s="24"/>
      <c r="F47" s="3"/>
      <c r="G47" s="1"/>
      <c r="H47" s="1"/>
      <c r="I47" s="1"/>
      <c r="J47" s="1"/>
    </row>
    <row r="48" spans="1:10">
      <c r="A48" s="24" t="s">
        <v>65</v>
      </c>
      <c r="B48" s="24"/>
      <c r="C48" s="24"/>
      <c r="D48" s="24"/>
      <c r="E48" s="24"/>
      <c r="F48" s="3"/>
      <c r="G48" s="1"/>
      <c r="H48" s="1"/>
      <c r="I48" s="1"/>
      <c r="J48" s="1"/>
    </row>
    <row r="49" spans="1:10">
      <c r="A49" s="24" t="s">
        <v>66</v>
      </c>
      <c r="B49" s="24"/>
      <c r="C49" s="24"/>
      <c r="D49" s="24"/>
      <c r="E49" s="24"/>
      <c r="F49" s="3"/>
      <c r="G49" s="1"/>
      <c r="H49" s="1"/>
      <c r="I49" s="1"/>
      <c r="J49" s="1"/>
    </row>
    <row r="50" spans="1:10">
      <c r="A50" s="24"/>
      <c r="B50" s="24"/>
      <c r="C50" s="24"/>
      <c r="D50" s="24"/>
      <c r="E50" s="24"/>
      <c r="F50" s="6"/>
    </row>
    <row r="51" spans="1:10">
      <c r="A51" s="66"/>
      <c r="B51" s="66"/>
      <c r="C51" s="66"/>
      <c r="D51" s="66"/>
      <c r="E51" s="66"/>
      <c r="F51" s="6"/>
    </row>
    <row r="52" spans="1:10">
      <c r="A52" s="66"/>
      <c r="B52" s="66"/>
      <c r="C52" s="66"/>
      <c r="D52" s="66"/>
      <c r="E52" s="66"/>
      <c r="F52" s="6"/>
    </row>
    <row r="53" spans="1:10">
      <c r="A53" s="66"/>
      <c r="B53" s="66"/>
      <c r="C53" s="66"/>
      <c r="D53" s="66"/>
      <c r="E53" s="66"/>
      <c r="F53" s="6"/>
    </row>
    <row r="54" spans="1:10">
      <c r="A54" s="66"/>
      <c r="B54" s="66"/>
      <c r="C54" s="66"/>
      <c r="D54" s="66"/>
      <c r="E54" s="66"/>
      <c r="F54" s="6"/>
    </row>
    <row r="55" spans="1:10">
      <c r="A55" s="66"/>
      <c r="B55" s="66"/>
      <c r="C55" s="66"/>
      <c r="D55" s="66"/>
      <c r="E55" s="66"/>
      <c r="F55" s="6"/>
    </row>
    <row r="56" spans="1:10">
      <c r="A56" s="66"/>
      <c r="B56" s="66"/>
      <c r="C56" s="66"/>
      <c r="D56" s="66"/>
      <c r="E56" s="66"/>
      <c r="F56" s="6"/>
    </row>
    <row r="57" spans="1:10">
      <c r="A57" s="66"/>
      <c r="B57" s="66"/>
      <c r="C57" s="66"/>
      <c r="D57" s="66"/>
      <c r="E57" s="66"/>
      <c r="F57" s="6"/>
    </row>
    <row r="58" spans="1:10">
      <c r="A58" s="66"/>
      <c r="B58" s="66"/>
      <c r="C58" s="66"/>
      <c r="D58" s="66"/>
      <c r="E58" s="66"/>
      <c r="F58" s="6"/>
    </row>
    <row r="59" spans="1:10">
      <c r="A59" s="66"/>
      <c r="B59" s="66"/>
      <c r="C59" s="66"/>
      <c r="D59" s="66"/>
      <c r="E59" s="66"/>
      <c r="F59" s="6"/>
    </row>
    <row r="60" spans="1:10">
      <c r="A60" s="67"/>
      <c r="B60" s="67"/>
      <c r="C60" s="67"/>
      <c r="D60" s="67"/>
      <c r="E60" s="67"/>
      <c r="F60" s="6"/>
    </row>
    <row r="61" spans="1:10">
      <c r="A61" s="6"/>
      <c r="B61" s="6"/>
      <c r="C61" s="6"/>
      <c r="D61" s="6"/>
      <c r="E61" s="6"/>
      <c r="F61" s="6"/>
    </row>
    <row r="63" spans="1:10">
      <c r="A63" s="24" t="s">
        <v>69</v>
      </c>
      <c r="B63" s="24"/>
      <c r="C63" s="24"/>
      <c r="D63" s="24"/>
      <c r="E63" s="24"/>
      <c r="F63" s="6"/>
    </row>
    <row r="64" spans="1:10">
      <c r="A64" s="24" t="s">
        <v>75</v>
      </c>
      <c r="B64" s="24"/>
      <c r="C64" s="24"/>
      <c r="D64" s="24"/>
      <c r="E64" s="24"/>
      <c r="F64" s="6"/>
    </row>
    <row r="65" spans="1:7">
      <c r="A65" s="24" t="s">
        <v>76</v>
      </c>
      <c r="B65" s="24"/>
      <c r="C65" s="24"/>
      <c r="D65" s="24"/>
      <c r="E65" s="24"/>
      <c r="F65" s="6"/>
    </row>
    <row r="66" spans="1:7">
      <c r="A66" s="24"/>
      <c r="B66" s="24"/>
      <c r="C66" s="24"/>
      <c r="D66" s="24"/>
      <c r="E66" s="24"/>
      <c r="F66" s="6"/>
    </row>
    <row r="67" spans="1:7">
      <c r="A67" s="66"/>
      <c r="B67" s="66"/>
      <c r="C67" s="66"/>
      <c r="D67" s="66"/>
      <c r="E67" s="66"/>
      <c r="F67" s="6"/>
    </row>
    <row r="68" spans="1:7">
      <c r="A68" s="66"/>
      <c r="B68" s="66"/>
      <c r="C68" s="66"/>
      <c r="D68" s="66"/>
      <c r="E68" s="66"/>
      <c r="F68" s="6"/>
    </row>
    <row r="69" spans="1:7">
      <c r="A69" s="66"/>
      <c r="B69" s="66"/>
      <c r="C69" s="66"/>
      <c r="D69" s="66"/>
      <c r="E69" s="66"/>
      <c r="F69" s="6"/>
    </row>
    <row r="70" spans="1:7">
      <c r="A70" s="66"/>
      <c r="B70" s="66"/>
      <c r="C70" s="66"/>
      <c r="D70" s="66"/>
      <c r="E70" s="66"/>
      <c r="F70" s="6"/>
    </row>
    <row r="71" spans="1:7">
      <c r="A71" s="66"/>
      <c r="B71" s="66"/>
      <c r="C71" s="66"/>
      <c r="D71" s="66"/>
      <c r="E71" s="66"/>
      <c r="F71" s="6"/>
    </row>
    <row r="72" spans="1:7">
      <c r="A72" s="67"/>
      <c r="B72" s="67"/>
      <c r="C72" s="67"/>
      <c r="D72" s="67"/>
      <c r="E72" s="67"/>
      <c r="F72" s="6"/>
    </row>
    <row r="73" spans="1:7">
      <c r="A73" s="37"/>
      <c r="B73" s="37"/>
      <c r="C73" s="37"/>
      <c r="D73" s="37"/>
      <c r="E73" s="37"/>
      <c r="F73" s="6"/>
    </row>
    <row r="75" spans="1:7">
      <c r="A75" s="4" t="s">
        <v>38</v>
      </c>
      <c r="B75" s="30"/>
      <c r="C75" s="30"/>
      <c r="D75" s="30"/>
      <c r="E75" s="30"/>
      <c r="F75" s="30"/>
      <c r="G75" s="6"/>
    </row>
    <row r="76" spans="1:7">
      <c r="A76" s="20" t="s">
        <v>49</v>
      </c>
      <c r="B76" s="21"/>
      <c r="C76" s="5"/>
      <c r="D76" s="5"/>
      <c r="E76" s="30"/>
      <c r="F76" s="30"/>
      <c r="G76" s="6"/>
    </row>
    <row r="77" spans="1:7">
      <c r="A77" s="22"/>
      <c r="B77" s="23"/>
      <c r="C77" s="3"/>
      <c r="D77" s="3"/>
      <c r="E77" s="6"/>
      <c r="F77" s="6"/>
      <c r="G77" s="6"/>
    </row>
    <row r="78" spans="1:7">
      <c r="A78" s="34"/>
      <c r="B78" s="34" t="s">
        <v>51</v>
      </c>
      <c r="C78" s="35"/>
      <c r="D78" s="35"/>
      <c r="E78" s="28" t="s">
        <v>52</v>
      </c>
      <c r="F78" s="28" t="s">
        <v>53</v>
      </c>
      <c r="G78" s="6"/>
    </row>
    <row r="79" spans="1:7">
      <c r="A79" s="3" t="s">
        <v>54</v>
      </c>
      <c r="B79" s="6"/>
      <c r="C79" s="6"/>
      <c r="D79" s="6"/>
      <c r="E79" s="3"/>
      <c r="F79" s="3"/>
      <c r="G79" s="6"/>
    </row>
    <row r="80" spans="1:7">
      <c r="A80" s="3"/>
      <c r="B80" s="3" t="s">
        <v>55</v>
      </c>
      <c r="C80" s="6"/>
      <c r="D80" s="6"/>
      <c r="E80" s="58"/>
      <c r="F80" s="9"/>
      <c r="G80" s="36" t="str">
        <f>IF(E80="","",IF(E80=1200,"«- Correct!","«- Try again!"))</f>
        <v/>
      </c>
    </row>
    <row r="81" spans="1:7">
      <c r="A81" s="3"/>
      <c r="B81" s="3" t="s">
        <v>56</v>
      </c>
      <c r="C81" s="6"/>
      <c r="D81" s="6"/>
      <c r="E81" s="49"/>
      <c r="F81" s="9"/>
      <c r="G81" s="36" t="str">
        <f>IF(E81="","",IF(E81=8600,"«- Correct!","«- Try again!"))</f>
        <v/>
      </c>
    </row>
    <row r="82" spans="1:7">
      <c r="A82" s="3"/>
      <c r="B82" s="3" t="s">
        <v>57</v>
      </c>
      <c r="C82" s="6"/>
      <c r="D82" s="6"/>
      <c r="E82" s="9"/>
      <c r="F82" s="58"/>
      <c r="G82" s="36" t="str">
        <f>IF(F82="","",IF(F82=9000,"«- Correct!","«- Try again!"))</f>
        <v/>
      </c>
    </row>
    <row r="83" spans="1:7">
      <c r="A83" s="31"/>
      <c r="B83" s="3" t="s">
        <v>58</v>
      </c>
      <c r="C83" s="6"/>
      <c r="D83" s="6"/>
      <c r="E83" s="9"/>
      <c r="F83" s="49"/>
      <c r="G83" s="36" t="str">
        <f>IF(F83="","",IF(F83=800,"«- Correct!","«- Try again!"))</f>
        <v/>
      </c>
    </row>
    <row r="84" spans="1:7">
      <c r="A84" s="3"/>
      <c r="B84" s="3"/>
      <c r="C84" s="6"/>
      <c r="D84" s="6"/>
      <c r="E84" s="9"/>
      <c r="F84" s="9"/>
      <c r="G84" s="6"/>
    </row>
    <row r="85" spans="1:7">
      <c r="A85" s="3" t="s">
        <v>59</v>
      </c>
      <c r="B85" s="6"/>
      <c r="C85" s="6"/>
      <c r="D85" s="6"/>
      <c r="E85" s="9"/>
      <c r="F85" s="9"/>
      <c r="G85" s="6"/>
    </row>
    <row r="86" spans="1:7">
      <c r="A86" s="3"/>
      <c r="B86" s="3" t="s">
        <v>55</v>
      </c>
      <c r="C86" s="6"/>
      <c r="D86" s="6"/>
      <c r="E86" s="49"/>
      <c r="F86" s="9"/>
      <c r="G86" s="36" t="str">
        <f>IF(E86="","",IF(E86=200,"«- Correct!","«- Try again!"))</f>
        <v/>
      </c>
    </row>
    <row r="87" spans="1:7">
      <c r="A87" s="3"/>
      <c r="B87" s="3" t="s">
        <v>56</v>
      </c>
      <c r="C87" s="6"/>
      <c r="D87" s="6"/>
      <c r="E87" s="46"/>
      <c r="F87" s="9"/>
      <c r="G87" s="36" t="str">
        <f>IF(E87="","",IF(E87=8600,"«- Correct!","«- Try again!"))</f>
        <v/>
      </c>
    </row>
    <row r="88" spans="1:7">
      <c r="A88" s="3"/>
      <c r="B88" s="3" t="s">
        <v>61</v>
      </c>
      <c r="C88" s="6"/>
      <c r="D88" s="6"/>
      <c r="E88" s="49"/>
      <c r="F88" s="9"/>
      <c r="G88" s="36" t="str">
        <f>IF(E88="","",IF(E88=200,"«- Correct!","«- Try again!"))</f>
        <v/>
      </c>
    </row>
    <row r="89" spans="1:7">
      <c r="A89" s="3"/>
      <c r="B89" s="3" t="s">
        <v>57</v>
      </c>
      <c r="C89" s="6"/>
      <c r="D89" s="6"/>
      <c r="E89" s="9"/>
      <c r="F89" s="49"/>
      <c r="G89" s="36" t="str">
        <f>IF(F89="","",IF(F89=9000,"«- Correct!","«- Try again!"))</f>
        <v/>
      </c>
    </row>
    <row r="90" spans="1:7">
      <c r="A90" s="3"/>
      <c r="B90" s="6"/>
      <c r="C90" s="9"/>
      <c r="D90" s="9"/>
      <c r="E90" s="6"/>
      <c r="F90" s="6"/>
      <c r="G90" s="6"/>
    </row>
  </sheetData>
  <sheetProtection password="C690" sheet="1" objects="1" scenarios="1" selectLockedCells="1"/>
  <mergeCells count="8">
    <mergeCell ref="A5:E5"/>
    <mergeCell ref="A51:E60"/>
    <mergeCell ref="A67:E72"/>
    <mergeCell ref="A15:E15"/>
    <mergeCell ref="A11:B11"/>
    <mergeCell ref="A10:B10"/>
    <mergeCell ref="A9:B9"/>
    <mergeCell ref="A8:B8"/>
  </mergeCells>
  <phoneticPr fontId="0" type="noConversion"/>
  <printOptions horizontalCentered="1"/>
  <pageMargins left="0.75" right="0.75" top="1" bottom="0.76" header="0.5" footer="0.5"/>
  <pageSetup orientation="portrait" horizontalDpi="300" verticalDpi="300" r:id="rId1"/>
  <headerFooter alignWithMargins="0"/>
  <rowBreaks count="1" manualBreakCount="1">
    <brk id="4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18"/>
  <sheetViews>
    <sheetView showGridLines="0" workbookViewId="0"/>
  </sheetViews>
  <sheetFormatPr defaultRowHeight="12.75"/>
  <cols>
    <col min="1" max="1" width="36.140625" bestFit="1" customWidth="1"/>
    <col min="2" max="2" width="8.7109375" bestFit="1" customWidth="1"/>
    <col min="3" max="3" width="2.7109375" customWidth="1"/>
  </cols>
  <sheetData>
    <row r="1" spans="1:3">
      <c r="A1" s="10" t="s">
        <v>37</v>
      </c>
      <c r="B1" s="10"/>
    </row>
    <row r="2" spans="1:3">
      <c r="A2" s="10"/>
      <c r="B2" s="10"/>
    </row>
    <row r="3" spans="1:3">
      <c r="A3" s="4" t="s">
        <v>38</v>
      </c>
      <c r="B3" s="5"/>
      <c r="C3" s="6"/>
    </row>
    <row r="4" spans="1:3">
      <c r="A4" s="3"/>
      <c r="B4" s="3"/>
      <c r="C4" s="6"/>
    </row>
    <row r="5" spans="1:3">
      <c r="A5" s="3" t="s">
        <v>77</v>
      </c>
      <c r="B5" s="6"/>
      <c r="C5" s="6"/>
    </row>
    <row r="6" spans="1:3">
      <c r="A6" s="7" t="s">
        <v>39</v>
      </c>
      <c r="B6" s="8">
        <v>12000</v>
      </c>
      <c r="C6" s="6"/>
    </row>
    <row r="7" spans="1:3">
      <c r="A7" s="7" t="s">
        <v>40</v>
      </c>
      <c r="B7" s="9">
        <v>520</v>
      </c>
      <c r="C7" s="6"/>
    </row>
    <row r="8" spans="1:3">
      <c r="A8" s="7" t="s">
        <v>41</v>
      </c>
      <c r="B8" s="9">
        <v>780</v>
      </c>
      <c r="C8" s="6"/>
    </row>
    <row r="9" spans="1:3">
      <c r="A9" s="7" t="s">
        <v>42</v>
      </c>
      <c r="B9" s="9">
        <v>2700</v>
      </c>
      <c r="C9" s="6"/>
    </row>
    <row r="10" spans="1:3">
      <c r="A10" s="7" t="s">
        <v>43</v>
      </c>
      <c r="B10" s="9">
        <v>400</v>
      </c>
      <c r="C10" s="6"/>
    </row>
    <row r="11" spans="1:3">
      <c r="A11" s="3" t="s">
        <v>3</v>
      </c>
      <c r="B11" s="9">
        <v>20</v>
      </c>
      <c r="C11" s="6"/>
    </row>
    <row r="12" spans="1:3">
      <c r="A12" s="3" t="s">
        <v>4</v>
      </c>
      <c r="B12" s="32">
        <v>0</v>
      </c>
      <c r="C12" s="6"/>
    </row>
    <row r="13" spans="1:3">
      <c r="A13" s="3" t="s">
        <v>44</v>
      </c>
      <c r="B13" s="32"/>
      <c r="C13" s="6"/>
    </row>
    <row r="14" spans="1:3">
      <c r="A14" s="6" t="s">
        <v>45</v>
      </c>
      <c r="B14" s="9">
        <v>9000</v>
      </c>
      <c r="C14" s="6"/>
    </row>
    <row r="15" spans="1:3">
      <c r="A15" s="3" t="s">
        <v>46</v>
      </c>
      <c r="B15" s="9">
        <v>400</v>
      </c>
      <c r="C15" s="6"/>
    </row>
    <row r="16" spans="1:3">
      <c r="A16" s="3" t="s">
        <v>47</v>
      </c>
      <c r="B16" s="9">
        <v>1200</v>
      </c>
      <c r="C16" s="6"/>
    </row>
    <row r="17" spans="1:3">
      <c r="A17" s="3" t="s">
        <v>48</v>
      </c>
      <c r="B17" s="9">
        <v>200</v>
      </c>
      <c r="C17" s="6"/>
    </row>
    <row r="18" spans="1:3">
      <c r="A18" s="6"/>
      <c r="B18" s="6"/>
      <c r="C18" s="6"/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P09-02</vt:lpstr>
      <vt:lpstr>Given P09-02</vt:lpstr>
      <vt:lpstr>P09-03</vt:lpstr>
      <vt:lpstr>Given P09-03</vt:lpstr>
      <vt:lpstr>'P09-02'!Print_Titles</vt:lpstr>
      <vt:lpstr>'P09-03'!Print_Titles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poil</cp:lastModifiedBy>
  <cp:lastPrinted>2008-11-17T20:46:34Z</cp:lastPrinted>
  <dcterms:created xsi:type="dcterms:W3CDTF">2002-01-03T18:06:33Z</dcterms:created>
  <dcterms:modified xsi:type="dcterms:W3CDTF">2011-03-19T11:39:26Z</dcterms:modified>
</cp:coreProperties>
</file>