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50" windowWidth="20730" windowHeight="11760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25725"/>
</workbook>
</file>

<file path=xl/calcChain.xml><?xml version="1.0" encoding="utf-8"?>
<calcChain xmlns="http://schemas.openxmlformats.org/spreadsheetml/2006/main">
  <c r="K4" i="2"/>
  <c r="L4" s="1"/>
  <c r="M4" s="1"/>
  <c r="B8"/>
  <c r="D8" s="1"/>
  <c r="E8" s="1"/>
  <c r="G8" s="1"/>
  <c r="D25" i="3"/>
  <c r="C25"/>
  <c r="B25"/>
  <c r="C18"/>
  <c r="D18"/>
  <c r="B18"/>
  <c r="E8" i="4"/>
  <c r="G8"/>
  <c r="B12" i="2" s="1"/>
  <c r="D12" s="1"/>
  <c r="E12" s="1"/>
  <c r="G12" s="1"/>
  <c r="C8" i="4"/>
  <c r="B4" i="2" s="1"/>
  <c r="D4" s="1"/>
  <c r="E4" s="1"/>
  <c r="G4" s="1"/>
  <c r="D12" i="3" l="1"/>
  <c r="C12" l="1"/>
  <c r="B12"/>
</calcChain>
</file>

<file path=xl/sharedStrings.xml><?xml version="1.0" encoding="utf-8"?>
<sst xmlns="http://schemas.openxmlformats.org/spreadsheetml/2006/main" count="108" uniqueCount="60">
  <si>
    <t>Total</t>
  </si>
  <si>
    <t>Gross Revenue</t>
  </si>
  <si>
    <t>Net Revenue</t>
  </si>
  <si>
    <t>Variable Cost</t>
  </si>
  <si>
    <t>Total Costs</t>
  </si>
  <si>
    <t>EBIDTA</t>
  </si>
  <si>
    <t>Total Beds</t>
  </si>
  <si>
    <t>Fixed Cost</t>
  </si>
  <si>
    <t>Contribution Margin</t>
  </si>
  <si>
    <t>Occupancy Rate</t>
  </si>
  <si>
    <t>Medicare</t>
  </si>
  <si>
    <t>Commercial</t>
  </si>
  <si>
    <t>Medicaid</t>
  </si>
  <si>
    <t>Self-pay</t>
  </si>
  <si>
    <t>Receptionist</t>
  </si>
  <si>
    <t>Payer Mix</t>
  </si>
  <si>
    <t>Drugs</t>
  </si>
  <si>
    <t>Medical Supplies</t>
  </si>
  <si>
    <t>Description</t>
  </si>
  <si>
    <t>Manager Salary &amp; Benefits</t>
  </si>
  <si>
    <t>Office supplies</t>
  </si>
  <si>
    <t>Per day</t>
  </si>
  <si>
    <t>Per Day</t>
  </si>
  <si>
    <t>Percent</t>
  </si>
  <si>
    <t>Position</t>
  </si>
  <si>
    <t>1st Quarter</t>
  </si>
  <si>
    <t>2nd Quarter</t>
  </si>
  <si>
    <t>Net Revenue Per Treatment</t>
  </si>
  <si>
    <t>Budget</t>
  </si>
  <si>
    <t>Per Treatment</t>
  </si>
  <si>
    <t>Registered Nurse</t>
  </si>
  <si>
    <t>Registered Nusre</t>
  </si>
  <si>
    <t xml:space="preserve"> Avg Treatments per Day</t>
  </si>
  <si>
    <t>Average Cost Per Treatment</t>
  </si>
  <si>
    <t>Treatments</t>
  </si>
  <si>
    <t>Average  Minutes in Bed Per Treatment</t>
  </si>
  <si>
    <t>January</t>
  </si>
  <si>
    <t>February</t>
  </si>
  <si>
    <t>Monthly Budget</t>
  </si>
  <si>
    <t>Equipment</t>
  </si>
  <si>
    <t>Biomedical Engineer</t>
  </si>
  <si>
    <t>Building Lease</t>
  </si>
  <si>
    <t>Avg Minutes Per Tx</t>
  </si>
  <si>
    <t xml:space="preserve">Avg Total FTE"s Day </t>
  </si>
  <si>
    <t>Avg Hourly Expense per FTE</t>
  </si>
  <si>
    <t>Avg Total Paid Hours Day</t>
  </si>
  <si>
    <t>Jan</t>
  </si>
  <si>
    <t>Feb</t>
  </si>
  <si>
    <t>Monthly Fixed Salaries/Benefits</t>
  </si>
  <si>
    <t>Monthly Fixed Cost</t>
  </si>
  <si>
    <t>Aveage Cost Per Tx</t>
  </si>
  <si>
    <t>January Budget</t>
  </si>
  <si>
    <t>January Actual</t>
  </si>
  <si>
    <t>February Actual</t>
  </si>
  <si>
    <t>February Budget</t>
  </si>
  <si>
    <t xml:space="preserve">Jan to Feb Variance to Budget </t>
  </si>
  <si>
    <t>Volume January &amp; February</t>
  </si>
  <si>
    <t>Expense Description</t>
  </si>
  <si>
    <t>Payer Summary</t>
  </si>
  <si>
    <t>Labore Worksheet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</si>
</sst>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medium">
        <color theme="0"/>
      </bottom>
      <diagonal/>
    </border>
    <border>
      <left style="thin">
        <color auto="1"/>
      </left>
      <right/>
      <top style="thin">
        <color auto="1"/>
      </top>
      <bottom style="medium">
        <color theme="0"/>
      </bottom>
      <diagonal/>
    </border>
    <border>
      <left style="medium">
        <color theme="0"/>
      </left>
      <right style="thin">
        <color auto="1"/>
      </right>
      <top style="thin">
        <color auto="1"/>
      </top>
      <bottom style="medium">
        <color theme="0"/>
      </bottom>
      <diagonal/>
    </border>
    <border>
      <left style="thin">
        <color auto="1"/>
      </left>
      <right style="medium">
        <color theme="0"/>
      </right>
      <top style="thin">
        <color auto="1"/>
      </top>
      <bottom style="medium">
        <color theme="0"/>
      </bottom>
      <diagonal/>
    </border>
    <border>
      <left/>
      <right style="thin">
        <color auto="1"/>
      </right>
      <top style="thin">
        <color auto="1"/>
      </top>
      <bottom style="medium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0"/>
      </bottom>
      <diagonal/>
    </border>
    <border>
      <left/>
      <right style="thin">
        <color theme="0"/>
      </right>
      <top style="thin">
        <color auto="1"/>
      </top>
      <bottom style="medium">
        <color theme="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9" fontId="0" fillId="0" borderId="0" xfId="0" applyNumberFormat="1" applyAlignment="1">
      <alignment wrapText="1"/>
    </xf>
    <xf numFmtId="164" fontId="0" fillId="0" borderId="0" xfId="0" applyNumberFormat="1"/>
    <xf numFmtId="165" fontId="0" fillId="0" borderId="0" xfId="0" applyNumberFormat="1"/>
    <xf numFmtId="164" fontId="1" fillId="0" borderId="0" xfId="0" applyNumberFormat="1" applyFont="1"/>
    <xf numFmtId="165" fontId="1" fillId="0" borderId="0" xfId="0" applyNumberFormat="1" applyFont="1"/>
    <xf numFmtId="164" fontId="0" fillId="0" borderId="0" xfId="0" applyNumberFormat="1" applyFont="1"/>
    <xf numFmtId="165" fontId="0" fillId="0" borderId="0" xfId="0" applyNumberFormat="1" applyFont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3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1" fillId="0" borderId="1" xfId="0" applyFont="1" applyBorder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wrapText="1"/>
    </xf>
    <xf numFmtId="9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2" fontId="0" fillId="0" borderId="1" xfId="0" applyNumberFormat="1" applyFont="1" applyBorder="1"/>
    <xf numFmtId="164" fontId="0" fillId="0" borderId="1" xfId="0" applyNumberFormat="1" applyFont="1" applyBorder="1"/>
    <xf numFmtId="10" fontId="0" fillId="0" borderId="0" xfId="0" applyNumberFormat="1"/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wrapText="1"/>
    </xf>
    <xf numFmtId="2" fontId="0" fillId="0" borderId="0" xfId="0" applyNumberFormat="1" applyFont="1" applyAlignment="1">
      <alignment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</cellXfs>
  <cellStyles count="1">
    <cellStyle name="Normal" xfId="0" builtinId="0"/>
  </cellStyles>
  <dxfs count="7">
    <dxf>
      <numFmt numFmtId="165" formatCode="&quot;$&quot;#,##0"/>
    </dxf>
    <dxf>
      <numFmt numFmtId="165" formatCode="&quot;$&quot;#,##0"/>
    </dxf>
    <dxf>
      <numFmt numFmtId="165" formatCode="&quot;$&quot;#,##0"/>
    </dxf>
    <dxf>
      <numFmt numFmtId="165" formatCode="&quot;$&quot;#,##0"/>
    </dxf>
    <dxf>
      <numFmt numFmtId="165" formatCode="&quot;$&quot;#,##0"/>
    </dxf>
    <dxf>
      <numFmt numFmtId="165" formatCode="&quot;$&quot;#,##0"/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8:D12" totalsRowShown="0">
  <tableColumns count="4">
    <tableColumn id="1" name="Description"/>
    <tableColumn id="2" name="Jan"/>
    <tableColumn id="3" name="Feb"/>
    <tableColumn id="4" name="Monthly Budget" dataDxfId="6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5:D18" totalsRowShown="0">
  <tableColumns count="4">
    <tableColumn id="1" name="Description"/>
    <tableColumn id="2" name="Jan" dataDxfId="5"/>
    <tableColumn id="3" name="Feb" dataDxfId="4"/>
    <tableColumn id="4" name="Monthly Budget" dataDxfId="3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24" displayName="Table24" ref="A21:D25" totalsRowShown="0">
  <tableColumns count="4">
    <tableColumn id="1" name="Description"/>
    <tableColumn id="2" name="Jan" dataDxfId="2"/>
    <tableColumn id="3" name="Feb" dataDxfId="1"/>
    <tableColumn id="4" name="Monthly Budget" dataDxfId="0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2:D5" totalsRowShown="0">
  <tableColumns count="4">
    <tableColumn id="1" name="Description"/>
    <tableColumn id="2" name="1st Quarter"/>
    <tableColumn id="3" name="2nd Quarter"/>
    <tableColumn id="4" name="Budget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J3" sqref="J3"/>
    </sheetView>
  </sheetViews>
  <sheetFormatPr defaultRowHeight="24" customHeight="1"/>
  <cols>
    <col min="1" max="1" width="25.42578125" style="1" customWidth="1"/>
    <col min="2" max="2" width="14.42578125" style="1" customWidth="1"/>
    <col min="3" max="3" width="10.42578125" style="1" customWidth="1"/>
    <col min="4" max="4" width="11" style="1" customWidth="1"/>
    <col min="5" max="5" width="11.85546875" style="1" customWidth="1"/>
    <col min="6" max="6" width="14.42578125" style="1" customWidth="1"/>
    <col min="7" max="7" width="11.85546875" style="1" customWidth="1"/>
    <col min="8" max="8" width="14.7109375" style="1" customWidth="1"/>
    <col min="9" max="9" width="11.85546875" style="1" customWidth="1"/>
    <col min="10" max="10" width="11.140625" customWidth="1"/>
    <col min="11" max="16384" width="9.140625" style="1"/>
  </cols>
  <sheetData>
    <row r="1" spans="1:10" ht="22.5" customHeight="1" thickBot="1">
      <c r="A1" s="17"/>
      <c r="B1" s="47" t="s">
        <v>52</v>
      </c>
      <c r="C1" s="48"/>
      <c r="D1" s="52" t="s">
        <v>51</v>
      </c>
      <c r="E1" s="53"/>
      <c r="F1" s="49" t="s">
        <v>53</v>
      </c>
      <c r="G1" s="50"/>
      <c r="H1" s="48" t="s">
        <v>54</v>
      </c>
      <c r="I1" s="51"/>
      <c r="J1" s="45" t="s">
        <v>55</v>
      </c>
    </row>
    <row r="2" spans="1:10" ht="40.5" customHeight="1">
      <c r="A2" s="17"/>
      <c r="B2" s="32" t="s">
        <v>0</v>
      </c>
      <c r="C2" s="41" t="s">
        <v>29</v>
      </c>
      <c r="D2" s="32" t="s">
        <v>0</v>
      </c>
      <c r="E2" s="41" t="s">
        <v>29</v>
      </c>
      <c r="F2" s="42" t="s">
        <v>0</v>
      </c>
      <c r="G2" s="43" t="s">
        <v>29</v>
      </c>
      <c r="H2" s="42" t="s">
        <v>0</v>
      </c>
      <c r="I2" s="41" t="s">
        <v>29</v>
      </c>
      <c r="J2" s="46"/>
    </row>
    <row r="3" spans="1:10" ht="24" customHeight="1">
      <c r="A3" s="15" t="s">
        <v>1</v>
      </c>
      <c r="B3" s="14"/>
      <c r="C3" s="14"/>
      <c r="D3" s="14"/>
      <c r="E3" s="14"/>
      <c r="F3" s="14"/>
      <c r="G3" s="14"/>
      <c r="H3" s="14"/>
      <c r="I3" s="14"/>
      <c r="J3" s="12"/>
    </row>
    <row r="4" spans="1:10" ht="24" customHeight="1">
      <c r="A4" s="15" t="s">
        <v>2</v>
      </c>
      <c r="B4" s="14"/>
      <c r="C4" s="14"/>
      <c r="D4" s="14"/>
      <c r="E4" s="14"/>
      <c r="F4" s="14"/>
      <c r="G4" s="14"/>
      <c r="H4" s="14"/>
      <c r="I4" s="14"/>
      <c r="J4" s="12"/>
    </row>
    <row r="5" spans="1:10" ht="24" customHeight="1">
      <c r="A5" s="15" t="s">
        <v>7</v>
      </c>
      <c r="B5" s="14"/>
      <c r="C5" s="14"/>
      <c r="D5" s="14"/>
      <c r="E5" s="14"/>
      <c r="F5" s="14"/>
      <c r="G5" s="14"/>
      <c r="H5" s="14"/>
      <c r="I5" s="14"/>
      <c r="J5" s="12"/>
    </row>
    <row r="6" spans="1:10" ht="24" customHeight="1">
      <c r="A6" s="15" t="s">
        <v>3</v>
      </c>
      <c r="B6" s="14"/>
      <c r="C6" s="14"/>
      <c r="D6" s="14"/>
      <c r="E6" s="14"/>
      <c r="F6" s="14"/>
      <c r="G6" s="14"/>
      <c r="H6" s="14"/>
      <c r="I6" s="14"/>
      <c r="J6" s="12"/>
    </row>
    <row r="7" spans="1:10" ht="24" customHeight="1">
      <c r="A7" s="15" t="s">
        <v>8</v>
      </c>
      <c r="B7" s="14"/>
      <c r="C7" s="14"/>
      <c r="D7" s="14"/>
      <c r="E7" s="14"/>
      <c r="F7" s="14"/>
      <c r="G7" s="14"/>
      <c r="H7" s="14"/>
      <c r="I7" s="14"/>
      <c r="J7" s="12"/>
    </row>
    <row r="8" spans="1:10" ht="24" customHeight="1">
      <c r="A8" s="15" t="s">
        <v>4</v>
      </c>
      <c r="B8" s="14"/>
      <c r="C8" s="14"/>
      <c r="D8" s="14"/>
      <c r="E8" s="14"/>
      <c r="F8" s="14"/>
      <c r="G8" s="14"/>
      <c r="H8" s="14"/>
      <c r="I8" s="14"/>
      <c r="J8" s="12"/>
    </row>
    <row r="9" spans="1:10" ht="24" customHeight="1">
      <c r="A9" s="15" t="s">
        <v>5</v>
      </c>
      <c r="B9" s="14"/>
      <c r="C9" s="14"/>
      <c r="D9" s="14"/>
      <c r="E9" s="14"/>
      <c r="F9" s="14"/>
      <c r="G9" s="14"/>
      <c r="H9" s="14"/>
      <c r="I9" s="14"/>
      <c r="J9" s="12"/>
    </row>
    <row r="10" spans="1:10" ht="24" customHeight="1">
      <c r="B10" s="2"/>
      <c r="C10" s="2"/>
      <c r="D10" s="2"/>
      <c r="E10" s="2"/>
      <c r="F10" s="2"/>
      <c r="G10" s="2"/>
      <c r="H10" s="2"/>
      <c r="I10" s="2"/>
      <c r="J10" s="1"/>
    </row>
    <row r="11" spans="1:10" ht="24" customHeight="1">
      <c r="J11" s="1"/>
    </row>
    <row r="12" spans="1:10" ht="33" customHeight="1">
      <c r="J12" s="1"/>
    </row>
    <row r="13" spans="1:10" ht="24" customHeight="1">
      <c r="J13" s="1"/>
    </row>
    <row r="14" spans="1:10" ht="24" customHeight="1">
      <c r="J14" s="1"/>
    </row>
    <row r="15" spans="1:10" ht="61.5" customHeight="1">
      <c r="J15" s="1"/>
    </row>
    <row r="16" spans="1:10" ht="24" customHeight="1">
      <c r="J16" s="1"/>
    </row>
    <row r="17" spans="2:10" ht="24" customHeight="1">
      <c r="J17" s="1"/>
    </row>
    <row r="18" spans="2:10" ht="24" customHeight="1">
      <c r="J18" s="1"/>
    </row>
    <row r="19" spans="2:10" ht="24" customHeight="1">
      <c r="J19" s="1"/>
    </row>
    <row r="20" spans="2:10" ht="24" customHeight="1">
      <c r="B20" s="5"/>
      <c r="J20" s="1"/>
    </row>
    <row r="21" spans="2:10" ht="30" customHeight="1">
      <c r="J21" s="1"/>
    </row>
    <row r="22" spans="2:10" ht="24" customHeight="1">
      <c r="J22" s="1"/>
    </row>
    <row r="23" spans="2:10" ht="24" customHeight="1">
      <c r="J23" s="1"/>
    </row>
    <row r="24" spans="2:10" ht="24" customHeight="1">
      <c r="J24" s="1"/>
    </row>
    <row r="25" spans="2:10" ht="24" customHeight="1">
      <c r="J25" s="1"/>
    </row>
  </sheetData>
  <mergeCells count="5">
    <mergeCell ref="J1:J2"/>
    <mergeCell ref="B1:C1"/>
    <mergeCell ref="F1:G1"/>
    <mergeCell ref="H1:I1"/>
    <mergeCell ref="D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tabSelected="1" topLeftCell="B1" workbookViewId="0">
      <selection activeCell="C24" sqref="C24"/>
    </sheetView>
  </sheetViews>
  <sheetFormatPr defaultRowHeight="15"/>
  <cols>
    <col min="1" max="1" width="18.85546875" style="21" customWidth="1"/>
    <col min="2" max="3" width="12.5703125" style="36" customWidth="1"/>
    <col min="4" max="4" width="12.5703125" style="20" customWidth="1"/>
    <col min="5" max="7" width="12.5703125" style="21" customWidth="1"/>
    <col min="8" max="16384" width="9.140625" style="21"/>
  </cols>
  <sheetData>
    <row r="1" spans="1:13" ht="41.25" customHeight="1">
      <c r="A1" t="s">
        <v>59</v>
      </c>
    </row>
    <row r="2" spans="1:13" s="4" customFormat="1" ht="22.5" customHeight="1">
      <c r="A2" s="54" t="s">
        <v>24</v>
      </c>
      <c r="B2" s="62" t="s">
        <v>36</v>
      </c>
      <c r="C2" s="63"/>
      <c r="D2" s="63"/>
      <c r="E2" s="63"/>
      <c r="F2" s="63"/>
      <c r="G2" s="64"/>
    </row>
    <row r="3" spans="1:13" ht="45">
      <c r="A3" s="55"/>
      <c r="B3" s="34" t="s">
        <v>32</v>
      </c>
      <c r="C3" s="34" t="s">
        <v>42</v>
      </c>
      <c r="D3" s="16" t="s">
        <v>43</v>
      </c>
      <c r="E3" s="33" t="s">
        <v>45</v>
      </c>
      <c r="F3" s="16" t="s">
        <v>44</v>
      </c>
      <c r="G3" s="16" t="s">
        <v>33</v>
      </c>
    </row>
    <row r="4" spans="1:13">
      <c r="A4" s="22" t="s">
        <v>30</v>
      </c>
      <c r="B4" s="35">
        <f>Sheet4!C8</f>
        <v>80.208333333333329</v>
      </c>
      <c r="C4" s="35">
        <v>300</v>
      </c>
      <c r="D4" s="28">
        <f>B4*C4/2880</f>
        <v>8.3550347222222214</v>
      </c>
      <c r="E4" s="29">
        <f>D4*8</f>
        <v>66.840277777777771</v>
      </c>
      <c r="F4" s="30">
        <v>41.5</v>
      </c>
      <c r="G4" s="30">
        <f>E4*F4/B4</f>
        <v>34.583333333333329</v>
      </c>
      <c r="J4" s="21">
        <v>33</v>
      </c>
      <c r="K4" s="21">
        <f>J4*1.5</f>
        <v>49.5</v>
      </c>
      <c r="L4" s="21">
        <f>J4*8+K4*4</f>
        <v>462</v>
      </c>
      <c r="M4" s="21">
        <f>L4/12</f>
        <v>38.5</v>
      </c>
    </row>
    <row r="6" spans="1:13">
      <c r="A6" s="54" t="s">
        <v>24</v>
      </c>
      <c r="B6" s="62" t="s">
        <v>37</v>
      </c>
      <c r="C6" s="63"/>
      <c r="D6" s="63"/>
      <c r="E6" s="63"/>
      <c r="F6" s="63"/>
      <c r="G6" s="64"/>
    </row>
    <row r="7" spans="1:13" ht="45">
      <c r="A7" s="55"/>
      <c r="B7" s="34" t="s">
        <v>32</v>
      </c>
      <c r="C7" s="34" t="s">
        <v>42</v>
      </c>
      <c r="D7" s="33" t="s">
        <v>43</v>
      </c>
      <c r="E7" s="33" t="s">
        <v>45</v>
      </c>
      <c r="F7" s="33" t="s">
        <v>44</v>
      </c>
      <c r="G7" s="16" t="s">
        <v>33</v>
      </c>
    </row>
    <row r="8" spans="1:13">
      <c r="A8" s="22" t="s">
        <v>31</v>
      </c>
      <c r="B8" s="35">
        <f>Sheet4!E8</f>
        <v>78.125</v>
      </c>
      <c r="C8" s="35">
        <v>295</v>
      </c>
      <c r="D8" s="28">
        <f>B8*C8/2880</f>
        <v>8.0023871527777786</v>
      </c>
      <c r="E8" s="29">
        <f>D8*8</f>
        <v>64.019097222222229</v>
      </c>
      <c r="F8" s="30">
        <v>42.5</v>
      </c>
      <c r="G8" s="30">
        <f>E8*F8/B8</f>
        <v>34.826388888888893</v>
      </c>
    </row>
    <row r="10" spans="1:13">
      <c r="A10" s="54" t="s">
        <v>24</v>
      </c>
      <c r="B10" s="62" t="s">
        <v>28</v>
      </c>
      <c r="C10" s="63"/>
      <c r="D10" s="63"/>
      <c r="E10" s="63"/>
      <c r="F10" s="63"/>
      <c r="G10" s="64"/>
    </row>
    <row r="11" spans="1:13" ht="45">
      <c r="A11" s="55"/>
      <c r="B11" s="34" t="s">
        <v>32</v>
      </c>
      <c r="C11" s="34" t="s">
        <v>42</v>
      </c>
      <c r="D11" s="33" t="s">
        <v>43</v>
      </c>
      <c r="E11" s="33" t="s">
        <v>45</v>
      </c>
      <c r="F11" s="33" t="s">
        <v>44</v>
      </c>
      <c r="G11" s="16" t="s">
        <v>33</v>
      </c>
    </row>
    <row r="12" spans="1:13">
      <c r="A12" s="22" t="s">
        <v>30</v>
      </c>
      <c r="B12" s="35">
        <f>Sheet4!G8</f>
        <v>82.708333333333329</v>
      </c>
      <c r="C12" s="35">
        <v>240</v>
      </c>
      <c r="D12" s="28">
        <f>B12*C12/2880</f>
        <v>6.8923611111111107</v>
      </c>
      <c r="E12" s="29">
        <f>D12*8</f>
        <v>55.138888888888886</v>
      </c>
      <c r="F12" s="30">
        <v>38.5</v>
      </c>
      <c r="G12" s="30">
        <f>E12*F12/B12</f>
        <v>25.666666666666668</v>
      </c>
    </row>
  </sheetData>
  <mergeCells count="6">
    <mergeCell ref="A2:A3"/>
    <mergeCell ref="A6:A7"/>
    <mergeCell ref="A10:A11"/>
    <mergeCell ref="B2:G2"/>
    <mergeCell ref="B6:G6"/>
    <mergeCell ref="B10:G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D25"/>
  <sheetViews>
    <sheetView topLeftCell="A4" workbookViewId="0">
      <selection activeCell="A7" sqref="A7:D25"/>
    </sheetView>
  </sheetViews>
  <sheetFormatPr defaultRowHeight="15"/>
  <cols>
    <col min="1" max="1" width="27.7109375" customWidth="1"/>
    <col min="2" max="2" width="12.5703125" customWidth="1"/>
    <col min="3" max="3" width="12.85546875" customWidth="1"/>
    <col min="4" max="4" width="19" customWidth="1"/>
  </cols>
  <sheetData>
    <row r="5" spans="1:4">
      <c r="A5" t="s">
        <v>57</v>
      </c>
    </row>
    <row r="7" spans="1:4">
      <c r="A7" s="40"/>
      <c r="B7" s="44" t="s">
        <v>50</v>
      </c>
      <c r="C7" s="44"/>
      <c r="D7" s="44"/>
    </row>
    <row r="8" spans="1:4">
      <c r="A8" t="s">
        <v>18</v>
      </c>
      <c r="B8" s="3" t="s">
        <v>46</v>
      </c>
      <c r="C8" s="3" t="s">
        <v>47</v>
      </c>
      <c r="D8" t="s">
        <v>38</v>
      </c>
    </row>
    <row r="9" spans="1:4">
      <c r="A9" t="s">
        <v>16</v>
      </c>
      <c r="B9" s="6">
        <v>8.5</v>
      </c>
      <c r="C9" s="6">
        <v>6.5</v>
      </c>
      <c r="D9" s="6">
        <v>7.5</v>
      </c>
    </row>
    <row r="10" spans="1:4">
      <c r="A10" t="s">
        <v>20</v>
      </c>
      <c r="B10" s="6">
        <v>0</v>
      </c>
      <c r="C10" s="6">
        <v>2</v>
      </c>
      <c r="D10" s="6">
        <v>1.4</v>
      </c>
    </row>
    <row r="11" spans="1:4">
      <c r="A11" t="s">
        <v>17</v>
      </c>
      <c r="B11" s="10">
        <v>12</v>
      </c>
      <c r="C11" s="10">
        <v>11</v>
      </c>
      <c r="D11" s="6">
        <v>10</v>
      </c>
    </row>
    <row r="12" spans="1:4">
      <c r="A12" s="3" t="s">
        <v>0</v>
      </c>
      <c r="B12" s="8">
        <f>SUM(B9:B11)</f>
        <v>20.5</v>
      </c>
      <c r="C12" s="8">
        <f>SUM(C9:C11)</f>
        <v>19.5</v>
      </c>
      <c r="D12" s="8">
        <f>SUBTOTAL(109,D9:D11)</f>
        <v>18.899999999999999</v>
      </c>
    </row>
    <row r="14" spans="1:4">
      <c r="A14" s="40"/>
      <c r="B14" s="57" t="s">
        <v>49</v>
      </c>
      <c r="C14" s="57"/>
      <c r="D14" s="57"/>
    </row>
    <row r="15" spans="1:4">
      <c r="A15" t="s">
        <v>18</v>
      </c>
      <c r="B15" t="s">
        <v>46</v>
      </c>
      <c r="C15" t="s">
        <v>47</v>
      </c>
      <c r="D15" s="3" t="s">
        <v>38</v>
      </c>
    </row>
    <row r="16" spans="1:4">
      <c r="A16" t="s">
        <v>41</v>
      </c>
      <c r="B16" s="7">
        <v>6000</v>
      </c>
      <c r="C16" s="7">
        <v>6000</v>
      </c>
      <c r="D16" s="7">
        <v>6000</v>
      </c>
    </row>
    <row r="17" spans="1:4">
      <c r="A17" t="s">
        <v>39</v>
      </c>
      <c r="B17" s="11">
        <v>2200</v>
      </c>
      <c r="C17" s="11">
        <v>2300</v>
      </c>
      <c r="D17" s="7">
        <v>1500</v>
      </c>
    </row>
    <row r="18" spans="1:4">
      <c r="A18" s="3" t="s">
        <v>0</v>
      </c>
      <c r="B18" s="9">
        <f>SUBTOTAL(109,B16:B17)</f>
        <v>8200</v>
      </c>
      <c r="C18" s="9">
        <f>SUBTOTAL(109,C16:C17)</f>
        <v>8300</v>
      </c>
      <c r="D18" s="9">
        <f>SUBTOTAL(109,D16:D17)</f>
        <v>7500</v>
      </c>
    </row>
    <row r="19" spans="1:4">
      <c r="B19" s="7"/>
      <c r="C19" s="7"/>
    </row>
    <row r="20" spans="1:4">
      <c r="A20" s="40"/>
      <c r="B20" s="56" t="s">
        <v>48</v>
      </c>
      <c r="C20" s="56"/>
      <c r="D20" s="56"/>
    </row>
    <row r="21" spans="1:4">
      <c r="A21" t="s">
        <v>18</v>
      </c>
      <c r="B21" t="s">
        <v>46</v>
      </c>
      <c r="C21" t="s">
        <v>47</v>
      </c>
      <c r="D21" t="s">
        <v>38</v>
      </c>
    </row>
    <row r="22" spans="1:4">
      <c r="A22" t="s">
        <v>40</v>
      </c>
      <c r="B22" s="7">
        <v>6000</v>
      </c>
      <c r="C22" s="7">
        <v>6000</v>
      </c>
      <c r="D22" s="7">
        <v>6000</v>
      </c>
    </row>
    <row r="23" spans="1:4">
      <c r="A23" t="s">
        <v>19</v>
      </c>
      <c r="B23" s="7">
        <v>546</v>
      </c>
      <c r="C23" s="7">
        <v>10500</v>
      </c>
      <c r="D23" s="7">
        <v>10500</v>
      </c>
    </row>
    <row r="24" spans="1:4">
      <c r="A24" t="s">
        <v>14</v>
      </c>
      <c r="B24" s="11">
        <v>2200</v>
      </c>
      <c r="C24" s="11">
        <v>2300</v>
      </c>
      <c r="D24" s="7">
        <v>1500</v>
      </c>
    </row>
    <row r="25" spans="1:4">
      <c r="A25" s="3" t="s">
        <v>0</v>
      </c>
      <c r="B25" s="9">
        <f>SUBTOTAL(109,B22:B24)</f>
        <v>8746</v>
      </c>
      <c r="C25" s="9">
        <f t="shared" ref="C25" si="0">SUBTOTAL(109,C22:C24)</f>
        <v>18800</v>
      </c>
      <c r="D25" s="9">
        <f t="shared" ref="D25" si="1">SUBTOTAL(109,D22:D24)</f>
        <v>18000</v>
      </c>
    </row>
  </sheetData>
  <mergeCells count="2">
    <mergeCell ref="B20:D20"/>
    <mergeCell ref="B14:D14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3:G8"/>
  <sheetViews>
    <sheetView workbookViewId="0">
      <selection activeCell="G21" sqref="G21"/>
    </sheetView>
  </sheetViews>
  <sheetFormatPr defaultRowHeight="15"/>
  <cols>
    <col min="1" max="1" width="12.85546875" customWidth="1"/>
    <col min="5" max="5" width="10.7109375" customWidth="1"/>
    <col min="7" max="7" width="11.42578125" customWidth="1"/>
  </cols>
  <sheetData>
    <row r="3" spans="1:7">
      <c r="A3" t="s">
        <v>56</v>
      </c>
    </row>
    <row r="6" spans="1:7">
      <c r="A6" s="58"/>
      <c r="B6" s="60" t="s">
        <v>36</v>
      </c>
      <c r="C6" s="60"/>
      <c r="D6" s="60" t="s">
        <v>37</v>
      </c>
      <c r="E6" s="60"/>
      <c r="F6" s="60" t="s">
        <v>38</v>
      </c>
      <c r="G6" s="60"/>
    </row>
    <row r="7" spans="1:7">
      <c r="A7" s="59"/>
      <c r="B7" s="13" t="s">
        <v>0</v>
      </c>
      <c r="C7" s="13" t="s">
        <v>21</v>
      </c>
      <c r="D7" s="13" t="s">
        <v>0</v>
      </c>
      <c r="E7" s="13" t="s">
        <v>21</v>
      </c>
      <c r="F7" s="13" t="s">
        <v>0</v>
      </c>
      <c r="G7" s="13" t="s">
        <v>22</v>
      </c>
    </row>
    <row r="8" spans="1:7">
      <c r="A8" s="12" t="s">
        <v>34</v>
      </c>
      <c r="B8" s="18">
        <v>1925</v>
      </c>
      <c r="C8" s="19">
        <f>B8/24</f>
        <v>80.208333333333329</v>
      </c>
      <c r="D8" s="18">
        <v>1875</v>
      </c>
      <c r="E8" s="19">
        <f>D8/24</f>
        <v>78.125</v>
      </c>
      <c r="F8" s="18">
        <v>1985</v>
      </c>
      <c r="G8" s="19">
        <f>F8/24</f>
        <v>82.708333333333329</v>
      </c>
    </row>
  </sheetData>
  <mergeCells count="4">
    <mergeCell ref="A6:A7"/>
    <mergeCell ref="D6:E6"/>
    <mergeCell ref="F6:G6"/>
    <mergeCell ref="B6:C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A33" sqref="A33"/>
    </sheetView>
  </sheetViews>
  <sheetFormatPr defaultRowHeight="15"/>
  <cols>
    <col min="1" max="1" width="16.5703125" style="24" customWidth="1"/>
    <col min="2" max="2" width="8.140625" style="23" customWidth="1"/>
    <col min="3" max="3" width="12.28515625" style="23" customWidth="1"/>
    <col min="4" max="4" width="9.5703125" style="23" customWidth="1"/>
    <col min="5" max="5" width="12.85546875" style="23" customWidth="1"/>
    <col min="6" max="6" width="12" style="23" customWidth="1"/>
    <col min="7" max="7" width="13.28515625" style="23" customWidth="1"/>
    <col min="8" max="16384" width="9.140625" style="23"/>
  </cols>
  <sheetData>
    <row r="1" spans="1:7" s="24" customFormat="1"/>
    <row r="2" spans="1:7" ht="45.75" customHeight="1">
      <c r="A2" s="24" t="s">
        <v>58</v>
      </c>
    </row>
    <row r="3" spans="1:7">
      <c r="A3" s="37"/>
      <c r="B3" s="61" t="s">
        <v>36</v>
      </c>
      <c r="C3" s="61"/>
      <c r="D3" s="61" t="s">
        <v>37</v>
      </c>
      <c r="E3" s="61"/>
      <c r="F3" s="61" t="s">
        <v>38</v>
      </c>
      <c r="G3" s="61"/>
    </row>
    <row r="4" spans="1:7" ht="45">
      <c r="A4" s="38" t="s">
        <v>15</v>
      </c>
      <c r="B4" s="39" t="s">
        <v>23</v>
      </c>
      <c r="C4" s="39" t="s">
        <v>27</v>
      </c>
      <c r="D4" s="39" t="s">
        <v>23</v>
      </c>
      <c r="E4" s="39" t="s">
        <v>27</v>
      </c>
      <c r="F4" s="39" t="s">
        <v>23</v>
      </c>
      <c r="G4" s="39" t="s">
        <v>27</v>
      </c>
    </row>
    <row r="5" spans="1:7">
      <c r="A5" s="25" t="s">
        <v>10</v>
      </c>
      <c r="B5" s="26">
        <v>0.8</v>
      </c>
      <c r="C5" s="27">
        <v>75</v>
      </c>
      <c r="D5" s="26">
        <v>0.78</v>
      </c>
      <c r="E5" s="27">
        <v>75</v>
      </c>
      <c r="F5" s="26">
        <v>0.8</v>
      </c>
      <c r="G5" s="27">
        <v>75</v>
      </c>
    </row>
    <row r="6" spans="1:7">
      <c r="A6" s="25" t="s">
        <v>11</v>
      </c>
      <c r="B6" s="26">
        <v>0.03</v>
      </c>
      <c r="C6" s="27">
        <v>110</v>
      </c>
      <c r="D6" s="26">
        <v>0.02</v>
      </c>
      <c r="E6" s="27">
        <v>112</v>
      </c>
      <c r="F6" s="26">
        <v>0.11</v>
      </c>
      <c r="G6" s="27">
        <v>112</v>
      </c>
    </row>
    <row r="7" spans="1:7">
      <c r="A7" s="25" t="s">
        <v>12</v>
      </c>
      <c r="B7" s="26">
        <v>0.15</v>
      </c>
      <c r="C7" s="27">
        <v>62</v>
      </c>
      <c r="D7" s="26">
        <v>0.17</v>
      </c>
      <c r="E7" s="27">
        <v>62</v>
      </c>
      <c r="F7" s="26">
        <v>7.0000000000000007E-2</v>
      </c>
      <c r="G7" s="27">
        <v>62</v>
      </c>
    </row>
    <row r="8" spans="1:7">
      <c r="A8" s="25" t="s">
        <v>13</v>
      </c>
      <c r="B8" s="26">
        <v>0.02</v>
      </c>
      <c r="C8" s="27">
        <v>70</v>
      </c>
      <c r="D8" s="26">
        <v>0.03</v>
      </c>
      <c r="E8" s="27">
        <v>70</v>
      </c>
      <c r="F8" s="26">
        <v>0.01</v>
      </c>
      <c r="G8" s="27">
        <v>70</v>
      </c>
    </row>
  </sheetData>
  <mergeCells count="3">
    <mergeCell ref="B3:C3"/>
    <mergeCell ref="D3:E3"/>
    <mergeCell ref="F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D5"/>
  <sheetViews>
    <sheetView workbookViewId="0">
      <selection activeCell="D14" sqref="D14"/>
    </sheetView>
  </sheetViews>
  <sheetFormatPr defaultRowHeight="15"/>
  <cols>
    <col min="1" max="1" width="37.28515625" customWidth="1"/>
    <col min="2" max="2" width="7.28515625" customWidth="1"/>
    <col min="3" max="3" width="14.28515625" customWidth="1"/>
    <col min="4" max="4" width="11.5703125" customWidth="1"/>
  </cols>
  <sheetData>
    <row r="2" spans="1:4">
      <c r="A2" t="s">
        <v>18</v>
      </c>
      <c r="B2" t="s">
        <v>25</v>
      </c>
      <c r="C2" t="s">
        <v>26</v>
      </c>
      <c r="D2" t="s">
        <v>28</v>
      </c>
    </row>
    <row r="3" spans="1:4" ht="33.75" customHeight="1">
      <c r="A3" t="s">
        <v>6</v>
      </c>
      <c r="B3">
        <v>8</v>
      </c>
      <c r="C3">
        <v>8</v>
      </c>
      <c r="D3">
        <v>8</v>
      </c>
    </row>
    <row r="4" spans="1:4">
      <c r="A4" t="s">
        <v>35</v>
      </c>
      <c r="B4">
        <v>240</v>
      </c>
      <c r="C4">
        <v>260</v>
      </c>
      <c r="D4">
        <v>250</v>
      </c>
    </row>
    <row r="5" spans="1:4">
      <c r="A5" t="s">
        <v>9</v>
      </c>
      <c r="B5" s="31"/>
      <c r="C5" s="31"/>
      <c r="D5" s="31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Wortham</dc:creator>
  <cp:lastModifiedBy>David</cp:lastModifiedBy>
  <dcterms:created xsi:type="dcterms:W3CDTF">2011-01-13T03:54:37Z</dcterms:created>
  <dcterms:modified xsi:type="dcterms:W3CDTF">2011-03-14T00:38:26Z</dcterms:modified>
</cp:coreProperties>
</file>