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"/>
  </bookViews>
  <sheets>
    <sheet name="Europe" sheetId="1" r:id="rId1"/>
    <sheet name="United States" sheetId="2" r:id="rId2"/>
    <sheet name="ForPlay" sheetId="3" r:id="rId3"/>
  </sheets>
  <definedNames>
    <definedName name="_xlnm.Print_Area" localSheetId="0">'Europe'!$A$1:$N$46</definedName>
    <definedName name="_xlnm.Print_Area" localSheetId="2">'ForPlay'!$A$1:$N$46</definedName>
    <definedName name="_xlnm.Print_Area" localSheetId="1">'United States'!$A$1:$N$46</definedName>
  </definedNames>
  <calcPr fullCalcOnLoad="1"/>
</workbook>
</file>

<file path=xl/sharedStrings.xml><?xml version="1.0" encoding="utf-8"?>
<sst xmlns="http://schemas.openxmlformats.org/spreadsheetml/2006/main" count="38" uniqueCount="13">
  <si>
    <t>Demand Elasticity:</t>
  </si>
  <si>
    <t>Marginal Cost:</t>
  </si>
  <si>
    <t>Fixed Cost:</t>
  </si>
  <si>
    <t>Price</t>
  </si>
  <si>
    <t>Quantity Sold</t>
  </si>
  <si>
    <t>Total Revenue</t>
  </si>
  <si>
    <t>Fixed Cost</t>
  </si>
  <si>
    <t>Variable Cost</t>
  </si>
  <si>
    <t>Total Cost</t>
  </si>
  <si>
    <t>Marginal Revenue</t>
  </si>
  <si>
    <t>Marginal Cost</t>
  </si>
  <si>
    <t>Profit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</si>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</sst>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</numFmts>
  <fonts count="7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/>
      <protection hidden="1"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hidden="1"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left"/>
      <protection hidden="1"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6" fontId="0" fillId="3" borderId="11" xfId="0" applyNumberFormat="1" applyFill="1" applyBorder="1" applyAlignment="1" applyProtection="1">
      <alignment/>
      <protection hidden="1"/>
    </xf>
    <xf numFmtId="3" fontId="0" fillId="3" borderId="11" xfId="0" applyNumberFormat="1" applyFill="1" applyBorder="1" applyAlignment="1" applyProtection="1">
      <alignment/>
      <protection hidden="1"/>
    </xf>
    <xf numFmtId="165" fontId="0" fillId="3" borderId="12" xfId="0" applyNumberFormat="1" applyFill="1" applyBorder="1" applyAlignment="1" applyProtection="1">
      <alignment/>
      <protection hidden="1"/>
    </xf>
    <xf numFmtId="165" fontId="0" fillId="3" borderId="13" xfId="0" applyNumberFormat="1" applyFill="1" applyBorder="1" applyAlignment="1" applyProtection="1">
      <alignment/>
      <protection hidden="1"/>
    </xf>
    <xf numFmtId="165" fontId="0" fillId="3" borderId="14" xfId="0" applyNumberFormat="1" applyFill="1" applyBorder="1" applyAlignment="1" applyProtection="1">
      <alignment/>
      <protection hidden="1"/>
    </xf>
    <xf numFmtId="164" fontId="0" fillId="3" borderId="15" xfId="0" applyNumberFormat="1" applyFill="1" applyBorder="1" applyAlignment="1" applyProtection="1">
      <alignment/>
      <protection hidden="1"/>
    </xf>
    <xf numFmtId="164" fontId="0" fillId="3" borderId="12" xfId="0" applyNumberFormat="1" applyFill="1" applyBorder="1" applyAlignment="1" applyProtection="1">
      <alignment/>
      <protection hidden="1"/>
    </xf>
    <xf numFmtId="164" fontId="0" fillId="3" borderId="16" xfId="0" applyNumberFormat="1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locked="0"/>
    </xf>
    <xf numFmtId="6" fontId="0" fillId="0" borderId="17" xfId="0" applyNumberFormat="1" applyFill="1" applyBorder="1" applyAlignment="1" applyProtection="1">
      <alignment/>
      <protection hidden="1"/>
    </xf>
    <xf numFmtId="3" fontId="0" fillId="0" borderId="17" xfId="0" applyNumberFormat="1" applyFill="1" applyBorder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/>
      <protection hidden="1"/>
    </xf>
    <xf numFmtId="165" fontId="0" fillId="0" borderId="19" xfId="0" applyNumberFormat="1" applyFill="1" applyBorder="1" applyAlignment="1" applyProtection="1">
      <alignment/>
      <protection hidden="1"/>
    </xf>
    <xf numFmtId="164" fontId="0" fillId="0" borderId="20" xfId="0" applyNumberFormat="1" applyFill="1" applyBorder="1" applyAlignment="1" applyProtection="1">
      <alignment/>
      <protection hidden="1"/>
    </xf>
    <xf numFmtId="164" fontId="0" fillId="0" borderId="18" xfId="0" applyNumberFormat="1" applyFill="1" applyBorder="1" applyAlignment="1" applyProtection="1">
      <alignment/>
      <protection hidden="1"/>
    </xf>
    <xf numFmtId="164" fontId="0" fillId="0" borderId="21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6" fontId="0" fillId="3" borderId="17" xfId="0" applyNumberFormat="1" applyFill="1" applyBorder="1" applyAlignment="1" applyProtection="1">
      <alignment/>
      <protection hidden="1"/>
    </xf>
    <xf numFmtId="3" fontId="0" fillId="3" borderId="17" xfId="0" applyNumberFormat="1" applyFill="1" applyBorder="1" applyAlignment="1" applyProtection="1">
      <alignment/>
      <protection hidden="1"/>
    </xf>
    <xf numFmtId="165" fontId="0" fillId="3" borderId="18" xfId="0" applyNumberFormat="1" applyFill="1" applyBorder="1" applyAlignment="1" applyProtection="1">
      <alignment/>
      <protection hidden="1"/>
    </xf>
    <xf numFmtId="165" fontId="0" fillId="3" borderId="19" xfId="0" applyNumberFormat="1" applyFill="1" applyBorder="1" applyAlignment="1" applyProtection="1">
      <alignment/>
      <protection hidden="1"/>
    </xf>
    <xf numFmtId="165" fontId="0" fillId="4" borderId="19" xfId="0" applyNumberFormat="1" applyFill="1" applyBorder="1" applyAlignment="1" applyProtection="1">
      <alignment/>
      <protection hidden="1"/>
    </xf>
    <xf numFmtId="165" fontId="0" fillId="3" borderId="0" xfId="0" applyNumberFormat="1" applyFill="1" applyBorder="1" applyAlignment="1" applyProtection="1">
      <alignment/>
      <protection hidden="1"/>
    </xf>
    <xf numFmtId="164" fontId="0" fillId="3" borderId="20" xfId="0" applyNumberFormat="1" applyFill="1" applyBorder="1" applyAlignment="1" applyProtection="1">
      <alignment/>
      <protection hidden="1"/>
    </xf>
    <xf numFmtId="164" fontId="0" fillId="3" borderId="18" xfId="0" applyNumberFormat="1" applyFill="1" applyBorder="1" applyAlignment="1" applyProtection="1">
      <alignment/>
      <protection hidden="1"/>
    </xf>
    <xf numFmtId="164" fontId="0" fillId="3" borderId="21" xfId="0" applyNumberFormat="1" applyFill="1" applyBorder="1" applyAlignment="1" applyProtection="1">
      <alignment/>
      <protection hidden="1"/>
    </xf>
    <xf numFmtId="165" fontId="0" fillId="3" borderId="17" xfId="0" applyNumberFormat="1" applyFill="1" applyBorder="1" applyAlignment="1" applyProtection="1">
      <alignment/>
      <protection hidden="1"/>
    </xf>
    <xf numFmtId="165" fontId="0" fillId="0" borderId="17" xfId="0" applyNumberFormat="1" applyFill="1" applyBorder="1" applyAlignment="1" applyProtection="1">
      <alignment/>
      <protection hidden="1"/>
    </xf>
    <xf numFmtId="165" fontId="0" fillId="0" borderId="22" xfId="0" applyNumberFormat="1" applyFill="1" applyBorder="1" applyAlignment="1" applyProtection="1">
      <alignment/>
      <protection hidden="1"/>
    </xf>
    <xf numFmtId="3" fontId="0" fillId="0" borderId="22" xfId="0" applyNumberFormat="1" applyFill="1" applyBorder="1" applyAlignment="1" applyProtection="1">
      <alignment/>
      <protection hidden="1"/>
    </xf>
    <xf numFmtId="165" fontId="0" fillId="0" borderId="23" xfId="0" applyNumberFormat="1" applyFill="1" applyBorder="1" applyAlignment="1" applyProtection="1">
      <alignment/>
      <protection hidden="1"/>
    </xf>
    <xf numFmtId="165" fontId="0" fillId="0" borderId="24" xfId="0" applyNumberFormat="1" applyFill="1" applyBorder="1" applyAlignment="1" applyProtection="1">
      <alignment/>
      <protection hidden="1"/>
    </xf>
    <xf numFmtId="164" fontId="0" fillId="0" borderId="25" xfId="0" applyNumberFormat="1" applyFill="1" applyBorder="1" applyAlignment="1" applyProtection="1">
      <alignment/>
      <protection hidden="1"/>
    </xf>
    <xf numFmtId="164" fontId="0" fillId="0" borderId="23" xfId="0" applyNumberFormat="1" applyFill="1" applyBorder="1" applyAlignment="1" applyProtection="1">
      <alignment/>
      <protection hidden="1"/>
    </xf>
    <xf numFmtId="164" fontId="0" fillId="0" borderId="26" xfId="0" applyNumberFormat="1" applyFill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Demand for Taziclor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845"/>
          <c:w val="0.89925"/>
          <c:h val="0.6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Europe!$B$22:$B$43</c:f>
              <c:numCache/>
            </c:numRef>
          </c:cat>
          <c:val>
            <c:numRef>
              <c:f>Europe!$A$22:$A$43</c:f>
              <c:numCache/>
            </c:numRef>
          </c:val>
          <c:smooth val="0"/>
        </c:ser>
        <c:axId val="55848012"/>
        <c:axId val="32870061"/>
      </c:lineChart>
      <c:catAx>
        <c:axId val="5584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Quantity Demanded (per 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70061"/>
        <c:crosses val="autoZero"/>
        <c:auto val="0"/>
        <c:lblOffset val="100"/>
        <c:noMultiLvlLbl val="0"/>
      </c:catAx>
      <c:valAx>
        <c:axId val="3287006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584801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Demand for Taziclor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845"/>
          <c:w val="0.89925"/>
          <c:h val="0.6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'United States'!$B$22:$B$43</c:f>
              <c:numCache/>
            </c:numRef>
          </c:cat>
          <c:val>
            <c:numRef>
              <c:f>'United States'!$A$22:$A$43</c:f>
              <c:numCache/>
            </c:numRef>
          </c:val>
          <c:smooth val="0"/>
        </c:ser>
        <c:axId val="27395094"/>
        <c:axId val="45229255"/>
      </c:lineChart>
      <c:catAx>
        <c:axId val="27395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Quantity Demanded (per 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9255"/>
        <c:crosses val="autoZero"/>
        <c:auto val="0"/>
        <c:lblOffset val="100"/>
        <c:noMultiLvlLbl val="0"/>
      </c:catAx>
      <c:valAx>
        <c:axId val="4522925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2739509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Demand for Taziclor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845"/>
          <c:w val="0.89925"/>
          <c:h val="0.6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ForPlay!$B$22:$B$43</c:f>
              <c:numCache/>
            </c:numRef>
          </c:cat>
          <c:val>
            <c:numRef>
              <c:f>ForPlay!$A$22:$A$43</c:f>
              <c:numCache/>
            </c:numRef>
          </c:val>
          <c:smooth val="0"/>
        </c:ser>
        <c:axId val="4410112"/>
        <c:axId val="39691009"/>
      </c:lineChart>
      <c:cat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Quantity Demanded (per 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1009"/>
        <c:crosses val="autoZero"/>
        <c:auto val="0"/>
        <c:lblOffset val="100"/>
        <c:noMultiLvlLbl val="0"/>
      </c:catAx>
      <c:valAx>
        <c:axId val="3969100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410112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123825</xdr:rowOff>
    </xdr:from>
    <xdr:to>
      <xdr:col>10</xdr:col>
      <xdr:colOff>161925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76200" y="3457575"/>
        <a:ext cx="5086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1</xdr:row>
      <xdr:rowOff>19050</xdr:rowOff>
    </xdr:from>
    <xdr:to>
      <xdr:col>11</xdr:col>
      <xdr:colOff>47625</xdr:colOff>
      <xdr:row>2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4829175" y="85725"/>
          <a:ext cx="89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marginal cost here</a:t>
          </a:r>
        </a:p>
      </xdr:txBody>
    </xdr:sp>
    <xdr:clientData/>
  </xdr:twoCellAnchor>
  <xdr:twoCellAnchor>
    <xdr:from>
      <xdr:col>9</xdr:col>
      <xdr:colOff>9525</xdr:colOff>
      <xdr:row>1</xdr:row>
      <xdr:rowOff>133350</xdr:rowOff>
    </xdr:from>
    <xdr:to>
      <xdr:col>9</xdr:col>
      <xdr:colOff>390525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4410075" y="200025"/>
          <a:ext cx="381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5</xdr:col>
      <xdr:colOff>295275</xdr:colOff>
      <xdr:row>2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933575" y="76200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demand elasticity here</a:t>
          </a:r>
        </a:p>
      </xdr:txBody>
    </xdr:sp>
    <xdr:clientData/>
  </xdr:twoCellAnchor>
  <xdr:twoCellAnchor>
    <xdr:from>
      <xdr:col>3</xdr:col>
      <xdr:colOff>38100</xdr:colOff>
      <xdr:row>1</xdr:row>
      <xdr:rowOff>114300</xdr:rowOff>
    </xdr:from>
    <xdr:to>
      <xdr:col>4</xdr:col>
      <xdr:colOff>9525</xdr:colOff>
      <xdr:row>1</xdr:row>
      <xdr:rowOff>200025</xdr:rowOff>
    </xdr:to>
    <xdr:sp>
      <xdr:nvSpPr>
        <xdr:cNvPr id="5" name="Line 6"/>
        <xdr:cNvSpPr>
          <a:spLocks/>
        </xdr:cNvSpPr>
      </xdr:nvSpPr>
      <xdr:spPr>
        <a:xfrm flipH="1">
          <a:off x="1352550" y="180975"/>
          <a:ext cx="571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257175</xdr:rowOff>
    </xdr:from>
    <xdr:to>
      <xdr:col>13</xdr:col>
      <xdr:colOff>314325</xdr:colOff>
      <xdr:row>5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6019800" y="838200"/>
          <a:ext cx="695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fixed cost here</a:t>
          </a:r>
        </a:p>
      </xdr:txBody>
    </xdr:sp>
    <xdr:clientData/>
  </xdr:twoCellAnchor>
  <xdr:twoCellAnchor>
    <xdr:from>
      <xdr:col>13</xdr:col>
      <xdr:colOff>238125</xdr:colOff>
      <xdr:row>2</xdr:row>
      <xdr:rowOff>57150</xdr:rowOff>
    </xdr:from>
    <xdr:to>
      <xdr:col>13</xdr:col>
      <xdr:colOff>476250</xdr:colOff>
      <xdr:row>3</xdr:row>
      <xdr:rowOff>228600</xdr:rowOff>
    </xdr:to>
    <xdr:sp>
      <xdr:nvSpPr>
        <xdr:cNvPr id="7" name="Line 10"/>
        <xdr:cNvSpPr>
          <a:spLocks/>
        </xdr:cNvSpPr>
      </xdr:nvSpPr>
      <xdr:spPr>
        <a:xfrm flipV="1">
          <a:off x="6638925" y="476250"/>
          <a:ext cx="2381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123825</xdr:rowOff>
    </xdr:from>
    <xdr:to>
      <xdr:col>10</xdr:col>
      <xdr:colOff>161925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76200" y="3457575"/>
        <a:ext cx="5086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1</xdr:row>
      <xdr:rowOff>19050</xdr:rowOff>
    </xdr:from>
    <xdr:to>
      <xdr:col>11</xdr:col>
      <xdr:colOff>47625</xdr:colOff>
      <xdr:row>2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4829175" y="85725"/>
          <a:ext cx="89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marginal cost here</a:t>
          </a:r>
        </a:p>
      </xdr:txBody>
    </xdr:sp>
    <xdr:clientData/>
  </xdr:twoCellAnchor>
  <xdr:twoCellAnchor>
    <xdr:from>
      <xdr:col>9</xdr:col>
      <xdr:colOff>9525</xdr:colOff>
      <xdr:row>1</xdr:row>
      <xdr:rowOff>133350</xdr:rowOff>
    </xdr:from>
    <xdr:to>
      <xdr:col>9</xdr:col>
      <xdr:colOff>390525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4410075" y="200025"/>
          <a:ext cx="381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5</xdr:col>
      <xdr:colOff>295275</xdr:colOff>
      <xdr:row>2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933575" y="76200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demand elasticity here</a:t>
          </a:r>
        </a:p>
      </xdr:txBody>
    </xdr:sp>
    <xdr:clientData/>
  </xdr:twoCellAnchor>
  <xdr:twoCellAnchor>
    <xdr:from>
      <xdr:col>3</xdr:col>
      <xdr:colOff>38100</xdr:colOff>
      <xdr:row>1</xdr:row>
      <xdr:rowOff>114300</xdr:rowOff>
    </xdr:from>
    <xdr:to>
      <xdr:col>4</xdr:col>
      <xdr:colOff>9525</xdr:colOff>
      <xdr:row>1</xdr:row>
      <xdr:rowOff>200025</xdr:rowOff>
    </xdr:to>
    <xdr:sp>
      <xdr:nvSpPr>
        <xdr:cNvPr id="5" name="Line 6"/>
        <xdr:cNvSpPr>
          <a:spLocks/>
        </xdr:cNvSpPr>
      </xdr:nvSpPr>
      <xdr:spPr>
        <a:xfrm flipH="1">
          <a:off x="1352550" y="180975"/>
          <a:ext cx="571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257175</xdr:rowOff>
    </xdr:from>
    <xdr:to>
      <xdr:col>13</xdr:col>
      <xdr:colOff>314325</xdr:colOff>
      <xdr:row>5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6019800" y="838200"/>
          <a:ext cx="695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fixed cost here</a:t>
          </a:r>
        </a:p>
      </xdr:txBody>
    </xdr:sp>
    <xdr:clientData/>
  </xdr:twoCellAnchor>
  <xdr:twoCellAnchor>
    <xdr:from>
      <xdr:col>13</xdr:col>
      <xdr:colOff>238125</xdr:colOff>
      <xdr:row>2</xdr:row>
      <xdr:rowOff>57150</xdr:rowOff>
    </xdr:from>
    <xdr:to>
      <xdr:col>13</xdr:col>
      <xdr:colOff>476250</xdr:colOff>
      <xdr:row>3</xdr:row>
      <xdr:rowOff>228600</xdr:rowOff>
    </xdr:to>
    <xdr:sp>
      <xdr:nvSpPr>
        <xdr:cNvPr id="7" name="Line 10"/>
        <xdr:cNvSpPr>
          <a:spLocks/>
        </xdr:cNvSpPr>
      </xdr:nvSpPr>
      <xdr:spPr>
        <a:xfrm flipV="1">
          <a:off x="6638925" y="476250"/>
          <a:ext cx="2381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123825</xdr:rowOff>
    </xdr:from>
    <xdr:to>
      <xdr:col>10</xdr:col>
      <xdr:colOff>161925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76200" y="3457575"/>
        <a:ext cx="50863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1</xdr:row>
      <xdr:rowOff>19050</xdr:rowOff>
    </xdr:from>
    <xdr:to>
      <xdr:col>11</xdr:col>
      <xdr:colOff>47625</xdr:colOff>
      <xdr:row>2</xdr:row>
      <xdr:rowOff>9525</xdr:rowOff>
    </xdr:to>
    <xdr:sp>
      <xdr:nvSpPr>
        <xdr:cNvPr id="2" name="Text 4"/>
        <xdr:cNvSpPr txBox="1">
          <a:spLocks noChangeArrowheads="1"/>
        </xdr:cNvSpPr>
      </xdr:nvSpPr>
      <xdr:spPr>
        <a:xfrm>
          <a:off x="4829175" y="85725"/>
          <a:ext cx="895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marginal cost here</a:t>
          </a:r>
        </a:p>
      </xdr:txBody>
    </xdr:sp>
    <xdr:clientData/>
  </xdr:twoCellAnchor>
  <xdr:twoCellAnchor>
    <xdr:from>
      <xdr:col>9</xdr:col>
      <xdr:colOff>9525</xdr:colOff>
      <xdr:row>1</xdr:row>
      <xdr:rowOff>133350</xdr:rowOff>
    </xdr:from>
    <xdr:to>
      <xdr:col>9</xdr:col>
      <xdr:colOff>390525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4410075" y="200025"/>
          <a:ext cx="3810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5</xdr:col>
      <xdr:colOff>295275</xdr:colOff>
      <xdr:row>2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933575" y="76200"/>
          <a:ext cx="828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demand elasticity here</a:t>
          </a:r>
        </a:p>
      </xdr:txBody>
    </xdr:sp>
    <xdr:clientData/>
  </xdr:twoCellAnchor>
  <xdr:twoCellAnchor>
    <xdr:from>
      <xdr:col>3</xdr:col>
      <xdr:colOff>38100</xdr:colOff>
      <xdr:row>1</xdr:row>
      <xdr:rowOff>114300</xdr:rowOff>
    </xdr:from>
    <xdr:to>
      <xdr:col>4</xdr:col>
      <xdr:colOff>9525</xdr:colOff>
      <xdr:row>1</xdr:row>
      <xdr:rowOff>200025</xdr:rowOff>
    </xdr:to>
    <xdr:sp>
      <xdr:nvSpPr>
        <xdr:cNvPr id="5" name="Line 6"/>
        <xdr:cNvSpPr>
          <a:spLocks/>
        </xdr:cNvSpPr>
      </xdr:nvSpPr>
      <xdr:spPr>
        <a:xfrm flipH="1">
          <a:off x="1352550" y="180975"/>
          <a:ext cx="5715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257175</xdr:rowOff>
    </xdr:from>
    <xdr:to>
      <xdr:col>13</xdr:col>
      <xdr:colOff>314325</xdr:colOff>
      <xdr:row>5</xdr:row>
      <xdr:rowOff>123825</xdr:rowOff>
    </xdr:to>
    <xdr:sp>
      <xdr:nvSpPr>
        <xdr:cNvPr id="6" name="Text 13"/>
        <xdr:cNvSpPr txBox="1">
          <a:spLocks noChangeArrowheads="1"/>
        </xdr:cNvSpPr>
      </xdr:nvSpPr>
      <xdr:spPr>
        <a:xfrm>
          <a:off x="6019800" y="838200"/>
          <a:ext cx="695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Adjust fixed cost here</a:t>
          </a:r>
        </a:p>
      </xdr:txBody>
    </xdr:sp>
    <xdr:clientData/>
  </xdr:twoCellAnchor>
  <xdr:twoCellAnchor>
    <xdr:from>
      <xdr:col>13</xdr:col>
      <xdr:colOff>238125</xdr:colOff>
      <xdr:row>2</xdr:row>
      <xdr:rowOff>57150</xdr:rowOff>
    </xdr:from>
    <xdr:to>
      <xdr:col>13</xdr:col>
      <xdr:colOff>476250</xdr:colOff>
      <xdr:row>3</xdr:row>
      <xdr:rowOff>228600</xdr:rowOff>
    </xdr:to>
    <xdr:sp>
      <xdr:nvSpPr>
        <xdr:cNvPr id="7" name="Line 10"/>
        <xdr:cNvSpPr>
          <a:spLocks/>
        </xdr:cNvSpPr>
      </xdr:nvSpPr>
      <xdr:spPr>
        <a:xfrm flipV="1">
          <a:off x="6638925" y="476250"/>
          <a:ext cx="2381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workbookViewId="0" topLeftCell="A1">
      <selection activeCell="N18" sqref="N18"/>
    </sheetView>
  </sheetViews>
  <sheetFormatPr defaultColWidth="9.140625" defaultRowHeight="12.75"/>
  <cols>
    <col min="2" max="2" width="8.421875" style="0" customWidth="1"/>
    <col min="3" max="3" width="2.140625" style="0" customWidth="1"/>
    <col min="4" max="4" width="9.00390625" style="0" customWidth="1"/>
    <col min="5" max="5" width="8.28125" style="0" customWidth="1"/>
    <col min="6" max="6" width="8.7109375" style="0" customWidth="1"/>
    <col min="7" max="7" width="8.8515625" style="0" customWidth="1"/>
    <col min="8" max="8" width="9.28125" style="0" customWidth="1"/>
    <col min="9" max="9" width="2.140625" style="0" customWidth="1"/>
    <col min="10" max="10" width="9.00390625" style="0" customWidth="1"/>
    <col min="11" max="11" width="10.140625" style="0" customWidth="1"/>
    <col min="12" max="12" width="4.28125" style="0" customWidth="1"/>
    <col min="13" max="13" width="6.57421875" style="0" customWidth="1"/>
    <col min="14" max="14" width="8.57421875" style="0" customWidth="1"/>
  </cols>
  <sheetData>
    <row r="1" spans="1:1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" t="s">
        <v>0</v>
      </c>
      <c r="B2" s="3">
        <f>-(1+$C$2/10)</f>
        <v>-1.1</v>
      </c>
      <c r="C2" s="4">
        <v>1</v>
      </c>
      <c r="D2" s="5"/>
      <c r="E2" s="1"/>
      <c r="F2" s="1"/>
      <c r="G2" s="6" t="s">
        <v>1</v>
      </c>
      <c r="H2" s="7">
        <f>$I$2/10</f>
        <v>3</v>
      </c>
      <c r="I2" s="8">
        <v>30</v>
      </c>
      <c r="J2" s="9"/>
      <c r="K2" s="1"/>
      <c r="L2" s="1"/>
      <c r="M2" s="6" t="s">
        <v>2</v>
      </c>
      <c r="N2" s="10">
        <v>5000</v>
      </c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4.75" customHeight="1" thickBot="1">
      <c r="A4" s="11" t="s">
        <v>3</v>
      </c>
      <c r="B4" s="11" t="s">
        <v>4</v>
      </c>
      <c r="C4" s="12"/>
      <c r="D4" s="13" t="s">
        <v>5</v>
      </c>
      <c r="E4" s="14" t="s">
        <v>6</v>
      </c>
      <c r="F4" s="15" t="s">
        <v>7</v>
      </c>
      <c r="G4" s="12" t="s">
        <v>8</v>
      </c>
      <c r="H4" s="16" t="s">
        <v>9</v>
      </c>
      <c r="I4" s="12"/>
      <c r="J4" s="17" t="s">
        <v>10</v>
      </c>
      <c r="K4" s="14" t="s">
        <v>11</v>
      </c>
      <c r="L4" s="18"/>
      <c r="M4" s="1"/>
      <c r="N4" s="1"/>
      <c r="O4" s="1"/>
    </row>
    <row r="5" spans="1:15" ht="12.75">
      <c r="A5" s="19">
        <v>15</v>
      </c>
      <c r="B5" s="20">
        <f aca="true" t="shared" si="0" ref="B5:B18">100000*A5^($B$2)</f>
        <v>5085.101371884506</v>
      </c>
      <c r="C5" s="21"/>
      <c r="D5" s="22">
        <f aca="true" t="shared" si="1" ref="D5:D18">A5*B5</f>
        <v>76276.52057826759</v>
      </c>
      <c r="E5" s="22">
        <f aca="true" t="shared" si="2" ref="E5:E18">$N$2</f>
        <v>5000</v>
      </c>
      <c r="F5" s="23">
        <f aca="true" t="shared" si="3" ref="F5:F18">B5*$H$2</f>
        <v>15255.304115653518</v>
      </c>
      <c r="G5" s="21">
        <f aca="true" t="shared" si="4" ref="G5:G18">$E5+$F5</f>
        <v>20255.30411565352</v>
      </c>
      <c r="H5" s="24">
        <f aca="true" t="shared" si="5" ref="H5:H18">A5+(A5/$B$2)</f>
        <v>1.363636363636365</v>
      </c>
      <c r="I5" s="25"/>
      <c r="J5" s="26">
        <f aca="true" t="shared" si="6" ref="J5:J18">$H$2</f>
        <v>3</v>
      </c>
      <c r="K5" s="22">
        <f aca="true" t="shared" si="7" ref="K5:K18">$D5-$G5</f>
        <v>56021.21646261407</v>
      </c>
      <c r="L5" s="27"/>
      <c r="M5" s="1"/>
      <c r="N5" s="1"/>
      <c r="O5" s="1"/>
    </row>
    <row r="6" spans="1:15" s="36" customFormat="1" ht="12.75">
      <c r="A6" s="28">
        <f aca="true" t="shared" si="8" ref="A6:A18">A5-1</f>
        <v>14</v>
      </c>
      <c r="B6" s="29">
        <f t="shared" si="0"/>
        <v>5486.0424118588235</v>
      </c>
      <c r="C6" s="30"/>
      <c r="D6" s="31">
        <f t="shared" si="1"/>
        <v>76804.59376602352</v>
      </c>
      <c r="E6" s="31">
        <f t="shared" si="2"/>
        <v>5000</v>
      </c>
      <c r="F6" s="30">
        <f t="shared" si="3"/>
        <v>16458.12723557647</v>
      </c>
      <c r="G6" s="30">
        <f t="shared" si="4"/>
        <v>21458.12723557647</v>
      </c>
      <c r="H6" s="32">
        <f t="shared" si="5"/>
        <v>1.2727272727272734</v>
      </c>
      <c r="I6" s="33"/>
      <c r="J6" s="34">
        <f t="shared" si="6"/>
        <v>3</v>
      </c>
      <c r="K6" s="31">
        <f t="shared" si="7"/>
        <v>55346.466530447055</v>
      </c>
      <c r="L6" s="27"/>
      <c r="M6" s="35"/>
      <c r="N6" s="35"/>
      <c r="O6" s="35"/>
    </row>
    <row r="7" spans="1:15" ht="12.75">
      <c r="A7" s="37">
        <f t="shared" si="8"/>
        <v>13</v>
      </c>
      <c r="B7" s="38">
        <f t="shared" si="0"/>
        <v>5951.991638931551</v>
      </c>
      <c r="C7" s="39"/>
      <c r="D7" s="40">
        <f t="shared" si="1"/>
        <v>77375.89130611016</v>
      </c>
      <c r="E7" s="41">
        <f t="shared" si="2"/>
        <v>5000</v>
      </c>
      <c r="F7" s="42">
        <f t="shared" si="3"/>
        <v>17855.974916794654</v>
      </c>
      <c r="G7" s="39">
        <f t="shared" si="4"/>
        <v>22855.974916794654</v>
      </c>
      <c r="H7" s="43">
        <f t="shared" si="5"/>
        <v>1.1818181818181834</v>
      </c>
      <c r="I7" s="44"/>
      <c r="J7" s="45">
        <f t="shared" si="6"/>
        <v>3</v>
      </c>
      <c r="K7" s="40">
        <f t="shared" si="7"/>
        <v>54519.916389315506</v>
      </c>
      <c r="L7" s="27"/>
      <c r="M7" s="1"/>
      <c r="N7" s="1"/>
      <c r="O7" s="1"/>
    </row>
    <row r="8" spans="1:15" s="36" customFormat="1" ht="12.75">
      <c r="A8" s="28">
        <f t="shared" si="8"/>
        <v>12</v>
      </c>
      <c r="B8" s="29">
        <f t="shared" si="0"/>
        <v>6499.809515869191</v>
      </c>
      <c r="C8" s="30"/>
      <c r="D8" s="31">
        <f t="shared" si="1"/>
        <v>77997.7141904303</v>
      </c>
      <c r="E8" s="31">
        <f t="shared" si="2"/>
        <v>5000</v>
      </c>
      <c r="F8" s="30">
        <f t="shared" si="3"/>
        <v>19499.428547607575</v>
      </c>
      <c r="G8" s="30">
        <f t="shared" si="4"/>
        <v>24499.428547607575</v>
      </c>
      <c r="H8" s="32">
        <f t="shared" si="5"/>
        <v>1.0909090909090917</v>
      </c>
      <c r="I8" s="33"/>
      <c r="J8" s="34">
        <f t="shared" si="6"/>
        <v>3</v>
      </c>
      <c r="K8" s="31">
        <f t="shared" si="7"/>
        <v>53498.285642822724</v>
      </c>
      <c r="L8" s="27"/>
      <c r="M8" s="35"/>
      <c r="N8" s="35"/>
      <c r="O8" s="35"/>
    </row>
    <row r="9" spans="1:15" ht="12.75">
      <c r="A9" s="37">
        <f t="shared" si="8"/>
        <v>11</v>
      </c>
      <c r="B9" s="38">
        <f t="shared" si="0"/>
        <v>7152.667656334291</v>
      </c>
      <c r="C9" s="39"/>
      <c r="D9" s="40">
        <f t="shared" si="1"/>
        <v>78679.3442196772</v>
      </c>
      <c r="E9" s="41">
        <f t="shared" si="2"/>
        <v>5000</v>
      </c>
      <c r="F9" s="42">
        <f t="shared" si="3"/>
        <v>21458.00296900287</v>
      </c>
      <c r="G9" s="39">
        <f t="shared" si="4"/>
        <v>26458.00296900287</v>
      </c>
      <c r="H9" s="43">
        <f t="shared" si="5"/>
        <v>1</v>
      </c>
      <c r="I9" s="44"/>
      <c r="J9" s="45">
        <f t="shared" si="6"/>
        <v>3</v>
      </c>
      <c r="K9" s="40">
        <f t="shared" si="7"/>
        <v>52221.34125067432</v>
      </c>
      <c r="L9" s="27"/>
      <c r="M9" s="57" t="s">
        <v>12</v>
      </c>
      <c r="N9" s="1"/>
      <c r="O9" s="1"/>
    </row>
    <row r="10" spans="1:15" ht="12.75">
      <c r="A10" s="28">
        <f t="shared" si="8"/>
        <v>10</v>
      </c>
      <c r="B10" s="29">
        <f t="shared" si="0"/>
        <v>7943.28234724281</v>
      </c>
      <c r="C10" s="30"/>
      <c r="D10" s="31">
        <f t="shared" si="1"/>
        <v>79432.8234724281</v>
      </c>
      <c r="E10" s="31">
        <f t="shared" si="2"/>
        <v>5000</v>
      </c>
      <c r="F10" s="30">
        <f t="shared" si="3"/>
        <v>23829.84704172843</v>
      </c>
      <c r="G10" s="30">
        <f t="shared" si="4"/>
        <v>28829.84704172843</v>
      </c>
      <c r="H10" s="32">
        <f t="shared" si="5"/>
        <v>0.9090909090909101</v>
      </c>
      <c r="I10" s="33"/>
      <c r="J10" s="34">
        <f t="shared" si="6"/>
        <v>3</v>
      </c>
      <c r="K10" s="31">
        <f t="shared" si="7"/>
        <v>50602.97643069968</v>
      </c>
      <c r="L10" s="27"/>
      <c r="M10" s="1"/>
      <c r="N10" s="1"/>
      <c r="O10" s="1"/>
    </row>
    <row r="11" spans="1:15" ht="12.75">
      <c r="A11" s="37">
        <f t="shared" si="8"/>
        <v>9</v>
      </c>
      <c r="B11" s="38">
        <f t="shared" si="0"/>
        <v>8919.350686224783</v>
      </c>
      <c r="C11" s="39"/>
      <c r="D11" s="40">
        <f t="shared" si="1"/>
        <v>80274.15617602305</v>
      </c>
      <c r="E11" s="41">
        <f t="shared" si="2"/>
        <v>5000</v>
      </c>
      <c r="F11" s="42">
        <f t="shared" si="3"/>
        <v>26758.05205867435</v>
      </c>
      <c r="G11" s="39">
        <f t="shared" si="4"/>
        <v>31758.05205867435</v>
      </c>
      <c r="H11" s="43">
        <f t="shared" si="5"/>
        <v>0.8181818181818183</v>
      </c>
      <c r="I11" s="44"/>
      <c r="J11" s="45">
        <f t="shared" si="6"/>
        <v>3</v>
      </c>
      <c r="K11" s="40">
        <f t="shared" si="7"/>
        <v>48516.1041173487</v>
      </c>
      <c r="L11" s="27"/>
      <c r="M11" s="1"/>
      <c r="N11" s="1"/>
      <c r="O11" s="1"/>
    </row>
    <row r="12" spans="1:15" ht="12.75">
      <c r="A12" s="28">
        <f t="shared" si="8"/>
        <v>8</v>
      </c>
      <c r="B12" s="29">
        <f t="shared" si="0"/>
        <v>10153.154954452946</v>
      </c>
      <c r="C12" s="30"/>
      <c r="D12" s="31">
        <f t="shared" si="1"/>
        <v>81225.23963562357</v>
      </c>
      <c r="E12" s="31">
        <f t="shared" si="2"/>
        <v>5000</v>
      </c>
      <c r="F12" s="30">
        <f t="shared" si="3"/>
        <v>30459.464863358837</v>
      </c>
      <c r="G12" s="30">
        <f t="shared" si="4"/>
        <v>35459.46486335884</v>
      </c>
      <c r="H12" s="32">
        <f t="shared" si="5"/>
        <v>0.7272727272727275</v>
      </c>
      <c r="I12" s="33"/>
      <c r="J12" s="34">
        <f t="shared" si="6"/>
        <v>3</v>
      </c>
      <c r="K12" s="31">
        <f t="shared" si="7"/>
        <v>45765.77477226473</v>
      </c>
      <c r="L12" s="27"/>
      <c r="M12" s="1"/>
      <c r="N12" s="1"/>
      <c r="O12" s="1"/>
    </row>
    <row r="13" spans="1:15" ht="12.75">
      <c r="A13" s="46">
        <f t="shared" si="8"/>
        <v>7</v>
      </c>
      <c r="B13" s="38">
        <f t="shared" si="0"/>
        <v>11759.589342757772</v>
      </c>
      <c r="C13" s="39"/>
      <c r="D13" s="40">
        <f t="shared" si="1"/>
        <v>82317.12539930441</v>
      </c>
      <c r="E13" s="41">
        <f t="shared" si="2"/>
        <v>5000</v>
      </c>
      <c r="F13" s="42">
        <f t="shared" si="3"/>
        <v>35278.76802827332</v>
      </c>
      <c r="G13" s="39">
        <f t="shared" si="4"/>
        <v>40278.76802827332</v>
      </c>
      <c r="H13" s="43">
        <f t="shared" si="5"/>
        <v>0.6363636363636367</v>
      </c>
      <c r="I13" s="44"/>
      <c r="J13" s="45">
        <f t="shared" si="6"/>
        <v>3</v>
      </c>
      <c r="K13" s="40">
        <f t="shared" si="7"/>
        <v>42038.35737103109</v>
      </c>
      <c r="L13" s="27"/>
      <c r="M13" s="1"/>
      <c r="N13" s="1"/>
      <c r="O13" s="1"/>
    </row>
    <row r="14" spans="1:15" ht="12.75">
      <c r="A14" s="47">
        <f t="shared" si="8"/>
        <v>6</v>
      </c>
      <c r="B14" s="29">
        <f t="shared" si="0"/>
        <v>13932.646701298949</v>
      </c>
      <c r="C14" s="30"/>
      <c r="D14" s="31">
        <f t="shared" si="1"/>
        <v>83595.8802077937</v>
      </c>
      <c r="E14" s="31">
        <f t="shared" si="2"/>
        <v>5000</v>
      </c>
      <c r="F14" s="30">
        <f t="shared" si="3"/>
        <v>41797.94010389685</v>
      </c>
      <c r="G14" s="30">
        <f t="shared" si="4"/>
        <v>46797.94010389685</v>
      </c>
      <c r="H14" s="32">
        <f t="shared" si="5"/>
        <v>0.5454545454545459</v>
      </c>
      <c r="I14" s="33"/>
      <c r="J14" s="34">
        <f t="shared" si="6"/>
        <v>3</v>
      </c>
      <c r="K14" s="31">
        <f t="shared" si="7"/>
        <v>36797.94010389685</v>
      </c>
      <c r="L14" s="27"/>
      <c r="M14" s="1"/>
      <c r="N14" s="1"/>
      <c r="O14" s="1"/>
    </row>
    <row r="15" spans="1:15" ht="12.75">
      <c r="A15" s="46">
        <f t="shared" si="8"/>
        <v>5</v>
      </c>
      <c r="B15" s="38">
        <f t="shared" si="0"/>
        <v>17026.79845041569</v>
      </c>
      <c r="C15" s="39"/>
      <c r="D15" s="40">
        <f t="shared" si="1"/>
        <v>85133.99225207845</v>
      </c>
      <c r="E15" s="41">
        <f t="shared" si="2"/>
        <v>5000</v>
      </c>
      <c r="F15" s="42">
        <f t="shared" si="3"/>
        <v>51080.39535124706</v>
      </c>
      <c r="G15" s="39">
        <f t="shared" si="4"/>
        <v>56080.39535124706</v>
      </c>
      <c r="H15" s="43">
        <f t="shared" si="5"/>
        <v>0.45454545454545503</v>
      </c>
      <c r="I15" s="44"/>
      <c r="J15" s="45">
        <f t="shared" si="6"/>
        <v>3</v>
      </c>
      <c r="K15" s="40">
        <f t="shared" si="7"/>
        <v>29053.596900831384</v>
      </c>
      <c r="L15" s="27"/>
      <c r="M15" s="1"/>
      <c r="N15" s="1"/>
      <c r="O15" s="1"/>
    </row>
    <row r="16" spans="1:15" ht="12.75">
      <c r="A16" s="47">
        <f t="shared" si="8"/>
        <v>4</v>
      </c>
      <c r="B16" s="29">
        <f t="shared" si="0"/>
        <v>21763.764082403104</v>
      </c>
      <c r="C16" s="30"/>
      <c r="D16" s="31">
        <f t="shared" si="1"/>
        <v>87055.05632961242</v>
      </c>
      <c r="E16" s="31">
        <f t="shared" si="2"/>
        <v>5000</v>
      </c>
      <c r="F16" s="30">
        <f t="shared" si="3"/>
        <v>65291.29224720931</v>
      </c>
      <c r="G16" s="30">
        <f t="shared" si="4"/>
        <v>70291.29224720932</v>
      </c>
      <c r="H16" s="32">
        <f t="shared" si="5"/>
        <v>0.36363636363636376</v>
      </c>
      <c r="I16" s="33"/>
      <c r="J16" s="34">
        <f t="shared" si="6"/>
        <v>3</v>
      </c>
      <c r="K16" s="31">
        <f t="shared" si="7"/>
        <v>16763.764082403097</v>
      </c>
      <c r="L16" s="27"/>
      <c r="M16" s="1"/>
      <c r="N16" s="1"/>
      <c r="O16" s="1"/>
    </row>
    <row r="17" spans="1:15" ht="12.75">
      <c r="A17" s="46">
        <f t="shared" si="8"/>
        <v>3</v>
      </c>
      <c r="B17" s="38">
        <f t="shared" si="0"/>
        <v>29865.281994692068</v>
      </c>
      <c r="C17" s="39"/>
      <c r="D17" s="40">
        <f t="shared" si="1"/>
        <v>89595.84598407621</v>
      </c>
      <c r="E17" s="41">
        <f t="shared" si="2"/>
        <v>5000</v>
      </c>
      <c r="F17" s="42">
        <f t="shared" si="3"/>
        <v>89595.84598407621</v>
      </c>
      <c r="G17" s="39">
        <f t="shared" si="4"/>
        <v>94595.84598407621</v>
      </c>
      <c r="H17" s="43">
        <f t="shared" si="5"/>
        <v>0.27272727272727293</v>
      </c>
      <c r="I17" s="44"/>
      <c r="J17" s="45">
        <f t="shared" si="6"/>
        <v>3</v>
      </c>
      <c r="K17" s="40">
        <f t="shared" si="7"/>
        <v>-5000</v>
      </c>
      <c r="L17" s="27"/>
      <c r="M17" s="1"/>
      <c r="N17" s="1"/>
      <c r="O17" s="1"/>
    </row>
    <row r="18" spans="1:15" ht="12.75">
      <c r="A18" s="48">
        <f t="shared" si="8"/>
        <v>2</v>
      </c>
      <c r="B18" s="49">
        <f t="shared" si="0"/>
        <v>46651.64957684037</v>
      </c>
      <c r="C18" s="50"/>
      <c r="D18" s="51">
        <f t="shared" si="1"/>
        <v>93303.29915368074</v>
      </c>
      <c r="E18" s="51">
        <f t="shared" si="2"/>
        <v>5000</v>
      </c>
      <c r="F18" s="50">
        <f t="shared" si="3"/>
        <v>139954.9487305211</v>
      </c>
      <c r="G18" s="50">
        <f t="shared" si="4"/>
        <v>144954.9487305211</v>
      </c>
      <c r="H18" s="52">
        <f t="shared" si="5"/>
        <v>0.18181818181818188</v>
      </c>
      <c r="I18" s="53"/>
      <c r="J18" s="54">
        <f t="shared" si="6"/>
        <v>3</v>
      </c>
      <c r="K18" s="51">
        <f t="shared" si="7"/>
        <v>-51651.64957684037</v>
      </c>
      <c r="L18" s="27"/>
      <c r="M18" s="1"/>
      <c r="N18" s="1"/>
      <c r="O18" s="1"/>
    </row>
    <row r="19" spans="1:15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5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5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9.75" customHeight="1">
      <c r="A22" s="55">
        <f aca="true" t="shared" si="9" ref="A22:A44">(B22/100000)^(1/$B$2)</f>
        <v>123.55076835646463</v>
      </c>
      <c r="B22" s="1">
        <v>500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9.75" customHeight="1">
      <c r="A23" s="55">
        <f t="shared" si="9"/>
        <v>65.79332246575679</v>
      </c>
      <c r="B23" s="1">
        <v>1000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9.75" customHeight="1">
      <c r="A24" s="55">
        <f t="shared" si="9"/>
        <v>35.03629591840219</v>
      </c>
      <c r="B24" s="1">
        <f aca="true" t="shared" si="10" ref="B24:B44">B23+1000</f>
        <v>2000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9.75" customHeight="1">
      <c r="A25" s="55">
        <f t="shared" si="9"/>
        <v>24.234564679261254</v>
      </c>
      <c r="B25" s="1">
        <f t="shared" si="10"/>
        <v>3000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75" customHeight="1">
      <c r="A26" s="55">
        <f t="shared" si="9"/>
        <v>18.657547387437994</v>
      </c>
      <c r="B26" s="1">
        <f t="shared" si="10"/>
        <v>4000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9.75" customHeight="1">
      <c r="A27" s="55">
        <f t="shared" si="9"/>
        <v>15.231916192382945</v>
      </c>
      <c r="B27" s="1">
        <f t="shared" si="10"/>
        <v>5000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9.75" customHeight="1">
      <c r="A28" s="55">
        <f t="shared" si="9"/>
        <v>12.905403584051824</v>
      </c>
      <c r="B28" s="1">
        <f t="shared" si="10"/>
        <v>6000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9.75" customHeight="1">
      <c r="A29" s="55">
        <f t="shared" si="9"/>
        <v>11.217882137560158</v>
      </c>
      <c r="B29" s="1">
        <f t="shared" si="10"/>
        <v>7000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9.75" customHeight="1">
      <c r="A30" s="55">
        <f t="shared" si="9"/>
        <v>9.935527297897346</v>
      </c>
      <c r="B30" s="1">
        <f t="shared" si="10"/>
        <v>8000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9.75" customHeight="1">
      <c r="A31" s="55">
        <f t="shared" si="9"/>
        <v>8.926652480560993</v>
      </c>
      <c r="B31" s="1">
        <f t="shared" si="10"/>
        <v>9000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55">
        <f t="shared" si="9"/>
        <v>8.11130830789687</v>
      </c>
      <c r="B32" s="1">
        <f t="shared" si="10"/>
        <v>10000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9.75" customHeight="1">
      <c r="A33" s="55">
        <f t="shared" si="9"/>
        <v>7.438085998224144</v>
      </c>
      <c r="B33" s="1">
        <f t="shared" si="10"/>
        <v>11000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9.75" customHeight="1">
      <c r="A34" s="55">
        <f t="shared" si="9"/>
        <v>6.872392546410476</v>
      </c>
      <c r="B34" s="1">
        <f t="shared" si="10"/>
        <v>12000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9.75" customHeight="1">
      <c r="A35" s="55">
        <f t="shared" si="9"/>
        <v>6.3900762929784305</v>
      </c>
      <c r="B35" s="1">
        <f t="shared" si="10"/>
        <v>13000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9.75" customHeight="1">
      <c r="A36" s="55">
        <f t="shared" si="9"/>
        <v>5.973752706498085</v>
      </c>
      <c r="B36" s="1">
        <f t="shared" si="10"/>
        <v>14000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9.75" customHeight="1">
      <c r="A37" s="55">
        <f t="shared" si="9"/>
        <v>5.6105824165593035</v>
      </c>
      <c r="B37" s="1">
        <f t="shared" si="10"/>
        <v>15000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9.75" customHeight="1">
      <c r="A38" s="55">
        <f t="shared" si="9"/>
        <v>5.29087240875654</v>
      </c>
      <c r="B38" s="1">
        <f t="shared" si="10"/>
        <v>16000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9.75" customHeight="1">
      <c r="A39" s="55">
        <f t="shared" si="9"/>
        <v>5.0071648479437885</v>
      </c>
      <c r="B39" s="1">
        <f t="shared" si="10"/>
        <v>17000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9.75" customHeight="1">
      <c r="A40" s="55">
        <f t="shared" si="9"/>
        <v>4.753625841474311</v>
      </c>
      <c r="B40" s="1">
        <f t="shared" si="10"/>
        <v>18000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9.75" customHeight="1">
      <c r="A41" s="55">
        <f t="shared" si="9"/>
        <v>4.525624789124838</v>
      </c>
      <c r="B41" s="1">
        <f t="shared" si="10"/>
        <v>19000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9.75" customHeight="1">
      <c r="A42" s="55">
        <f t="shared" si="9"/>
        <v>4.319438318512952</v>
      </c>
      <c r="B42" s="1">
        <f t="shared" si="10"/>
        <v>20000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9.75" customHeight="1">
      <c r="A43" s="55">
        <f t="shared" si="9"/>
        <v>4.132037721130823</v>
      </c>
      <c r="B43" s="1">
        <f t="shared" si="10"/>
        <v>21000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9.75" customHeight="1">
      <c r="A44" s="55">
        <f t="shared" si="9"/>
        <v>3.9609336074483883</v>
      </c>
      <c r="B44" s="1">
        <f t="shared" si="10"/>
        <v>22000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</sheetData>
  <sheetProtection password="CB7D" sheet="1" objects="1" scenarios="1"/>
  <printOptions/>
  <pageMargins left="0.75" right="0.75" top="1" bottom="1" header="0.5" footer="0.5"/>
  <pageSetup fitToHeight="1" fitToWidth="1" horizontalDpi="600" verticalDpi="600" orientation="landscape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workbookViewId="0" topLeftCell="A1">
      <selection activeCell="N18" sqref="N18"/>
    </sheetView>
  </sheetViews>
  <sheetFormatPr defaultColWidth="9.140625" defaultRowHeight="12.75"/>
  <cols>
    <col min="2" max="2" width="8.421875" style="0" customWidth="1"/>
    <col min="3" max="3" width="2.140625" style="0" customWidth="1"/>
    <col min="4" max="4" width="9.00390625" style="0" customWidth="1"/>
    <col min="5" max="5" width="8.28125" style="0" customWidth="1"/>
    <col min="6" max="6" width="8.7109375" style="0" customWidth="1"/>
    <col min="7" max="7" width="8.8515625" style="0" customWidth="1"/>
    <col min="8" max="8" width="9.28125" style="0" customWidth="1"/>
    <col min="9" max="9" width="2.140625" style="0" customWidth="1"/>
    <col min="10" max="10" width="9.00390625" style="0" customWidth="1"/>
    <col min="11" max="11" width="10.140625" style="0" customWidth="1"/>
    <col min="12" max="12" width="4.28125" style="0" customWidth="1"/>
    <col min="13" max="13" width="6.57421875" style="0" customWidth="1"/>
    <col min="14" max="14" width="8.57421875" style="0" customWidth="1"/>
  </cols>
  <sheetData>
    <row r="1" spans="1:1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" t="s">
        <v>0</v>
      </c>
      <c r="B2" s="3">
        <f>-(1+$C$2/10)</f>
        <v>-1.1</v>
      </c>
      <c r="C2" s="4">
        <v>1</v>
      </c>
      <c r="D2" s="5"/>
      <c r="E2" s="1"/>
      <c r="F2" s="1"/>
      <c r="G2" s="6" t="s">
        <v>1</v>
      </c>
      <c r="H2" s="7">
        <f>$I$2/10</f>
        <v>2</v>
      </c>
      <c r="I2" s="8">
        <v>20</v>
      </c>
      <c r="J2" s="9"/>
      <c r="K2" s="1"/>
      <c r="L2" s="1"/>
      <c r="M2" s="6" t="s">
        <v>2</v>
      </c>
      <c r="N2" s="10">
        <v>8000</v>
      </c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4.75" customHeight="1" thickBot="1">
      <c r="A4" s="11" t="s">
        <v>3</v>
      </c>
      <c r="B4" s="11" t="s">
        <v>4</v>
      </c>
      <c r="C4" s="12"/>
      <c r="D4" s="13" t="s">
        <v>5</v>
      </c>
      <c r="E4" s="14" t="s">
        <v>6</v>
      </c>
      <c r="F4" s="15" t="s">
        <v>7</v>
      </c>
      <c r="G4" s="12" t="s">
        <v>8</v>
      </c>
      <c r="H4" s="16" t="s">
        <v>9</v>
      </c>
      <c r="I4" s="12"/>
      <c r="J4" s="17" t="s">
        <v>10</v>
      </c>
      <c r="K4" s="14" t="s">
        <v>11</v>
      </c>
      <c r="L4" s="18"/>
      <c r="M4" s="1"/>
      <c r="N4" s="1"/>
      <c r="O4" s="1"/>
    </row>
    <row r="5" spans="1:15" ht="12.75">
      <c r="A5" s="19">
        <v>15</v>
      </c>
      <c r="B5" s="20">
        <f aca="true" t="shared" si="0" ref="B5:B18">100000*A5^($B$2)</f>
        <v>5085.101371884506</v>
      </c>
      <c r="C5" s="21"/>
      <c r="D5" s="22">
        <f aca="true" t="shared" si="1" ref="D5:D18">A5*B5</f>
        <v>76276.52057826759</v>
      </c>
      <c r="E5" s="22">
        <f aca="true" t="shared" si="2" ref="E5:E18">$N$2</f>
        <v>8000</v>
      </c>
      <c r="F5" s="23">
        <f aca="true" t="shared" si="3" ref="F5:F18">B5*$H$2</f>
        <v>10170.202743769012</v>
      </c>
      <c r="G5" s="21">
        <f aca="true" t="shared" si="4" ref="G5:G18">$E5+$F5</f>
        <v>18170.202743769012</v>
      </c>
      <c r="H5" s="24">
        <f aca="true" t="shared" si="5" ref="H5:H18">A5+(A5/$B$2)</f>
        <v>1.363636363636365</v>
      </c>
      <c r="I5" s="25"/>
      <c r="J5" s="26">
        <f aca="true" t="shared" si="6" ref="J5:J18">$H$2</f>
        <v>2</v>
      </c>
      <c r="K5" s="22">
        <f aca="true" t="shared" si="7" ref="K5:K18">$D5-$G5</f>
        <v>58106.31783449858</v>
      </c>
      <c r="L5" s="27"/>
      <c r="M5" s="1"/>
      <c r="N5" s="1"/>
      <c r="O5" s="1"/>
    </row>
    <row r="6" spans="1:15" s="36" customFormat="1" ht="12.75">
      <c r="A6" s="28">
        <f aca="true" t="shared" si="8" ref="A6:A18">A5-1</f>
        <v>14</v>
      </c>
      <c r="B6" s="29">
        <f t="shared" si="0"/>
        <v>5486.0424118588235</v>
      </c>
      <c r="C6" s="30"/>
      <c r="D6" s="31">
        <f t="shared" si="1"/>
        <v>76804.59376602352</v>
      </c>
      <c r="E6" s="31">
        <f t="shared" si="2"/>
        <v>8000</v>
      </c>
      <c r="F6" s="30">
        <f t="shared" si="3"/>
        <v>10972.084823717647</v>
      </c>
      <c r="G6" s="30">
        <f t="shared" si="4"/>
        <v>18972.084823717647</v>
      </c>
      <c r="H6" s="32">
        <f t="shared" si="5"/>
        <v>1.2727272727272734</v>
      </c>
      <c r="I6" s="33"/>
      <c r="J6" s="34">
        <f t="shared" si="6"/>
        <v>2</v>
      </c>
      <c r="K6" s="31">
        <f t="shared" si="7"/>
        <v>57832.508942305874</v>
      </c>
      <c r="L6" s="27"/>
      <c r="M6" s="35"/>
      <c r="N6" s="35"/>
      <c r="O6" s="35"/>
    </row>
    <row r="7" spans="1:15" ht="12.75">
      <c r="A7" s="37">
        <f t="shared" si="8"/>
        <v>13</v>
      </c>
      <c r="B7" s="38">
        <f t="shared" si="0"/>
        <v>5951.991638931551</v>
      </c>
      <c r="C7" s="39"/>
      <c r="D7" s="40">
        <f t="shared" si="1"/>
        <v>77375.89130611016</v>
      </c>
      <c r="E7" s="41">
        <f t="shared" si="2"/>
        <v>8000</v>
      </c>
      <c r="F7" s="42">
        <f t="shared" si="3"/>
        <v>11903.983277863103</v>
      </c>
      <c r="G7" s="39">
        <f t="shared" si="4"/>
        <v>19903.983277863103</v>
      </c>
      <c r="H7" s="43">
        <f t="shared" si="5"/>
        <v>1.1818181818181834</v>
      </c>
      <c r="I7" s="44"/>
      <c r="J7" s="45">
        <f t="shared" si="6"/>
        <v>2</v>
      </c>
      <c r="K7" s="40">
        <f t="shared" si="7"/>
        <v>57471.90802824706</v>
      </c>
      <c r="L7" s="27"/>
      <c r="M7" s="1"/>
      <c r="N7" s="1"/>
      <c r="O7" s="1"/>
    </row>
    <row r="8" spans="1:15" s="36" customFormat="1" ht="12.75">
      <c r="A8" s="28">
        <f t="shared" si="8"/>
        <v>12</v>
      </c>
      <c r="B8" s="29">
        <f t="shared" si="0"/>
        <v>6499.809515869191</v>
      </c>
      <c r="C8" s="30"/>
      <c r="D8" s="31">
        <f t="shared" si="1"/>
        <v>77997.7141904303</v>
      </c>
      <c r="E8" s="31">
        <f t="shared" si="2"/>
        <v>8000</v>
      </c>
      <c r="F8" s="30">
        <f t="shared" si="3"/>
        <v>12999.619031738383</v>
      </c>
      <c r="G8" s="30">
        <f t="shared" si="4"/>
        <v>20999.61903173838</v>
      </c>
      <c r="H8" s="32">
        <f t="shared" si="5"/>
        <v>1.0909090909090917</v>
      </c>
      <c r="I8" s="33"/>
      <c r="J8" s="34">
        <f t="shared" si="6"/>
        <v>2</v>
      </c>
      <c r="K8" s="31">
        <f t="shared" si="7"/>
        <v>56998.09515869192</v>
      </c>
      <c r="L8" s="27"/>
      <c r="M8" s="35"/>
      <c r="N8" s="35"/>
      <c r="O8" s="35"/>
    </row>
    <row r="9" spans="1:15" ht="12.75">
      <c r="A9" s="37">
        <f t="shared" si="8"/>
        <v>11</v>
      </c>
      <c r="B9" s="38">
        <f t="shared" si="0"/>
        <v>7152.667656334291</v>
      </c>
      <c r="C9" s="39"/>
      <c r="D9" s="40">
        <f t="shared" si="1"/>
        <v>78679.3442196772</v>
      </c>
      <c r="E9" s="41">
        <f t="shared" si="2"/>
        <v>8000</v>
      </c>
      <c r="F9" s="42">
        <f t="shared" si="3"/>
        <v>14305.335312668582</v>
      </c>
      <c r="G9" s="39">
        <f t="shared" si="4"/>
        <v>22305.335312668583</v>
      </c>
      <c r="H9" s="43">
        <f t="shared" si="5"/>
        <v>1</v>
      </c>
      <c r="I9" s="44"/>
      <c r="J9" s="45">
        <f t="shared" si="6"/>
        <v>2</v>
      </c>
      <c r="K9" s="40">
        <f t="shared" si="7"/>
        <v>56374.00890700861</v>
      </c>
      <c r="L9" s="27"/>
      <c r="M9" s="57" t="s">
        <v>12</v>
      </c>
      <c r="N9" s="1"/>
      <c r="O9" s="1"/>
    </row>
    <row r="10" spans="1:15" ht="12.75">
      <c r="A10" s="28">
        <f t="shared" si="8"/>
        <v>10</v>
      </c>
      <c r="B10" s="29">
        <f t="shared" si="0"/>
        <v>7943.28234724281</v>
      </c>
      <c r="C10" s="30"/>
      <c r="D10" s="31">
        <f t="shared" si="1"/>
        <v>79432.8234724281</v>
      </c>
      <c r="E10" s="31">
        <f t="shared" si="2"/>
        <v>8000</v>
      </c>
      <c r="F10" s="30">
        <f t="shared" si="3"/>
        <v>15886.56469448562</v>
      </c>
      <c r="G10" s="30">
        <f t="shared" si="4"/>
        <v>23886.56469448562</v>
      </c>
      <c r="H10" s="32">
        <f t="shared" si="5"/>
        <v>0.9090909090909101</v>
      </c>
      <c r="I10" s="33"/>
      <c r="J10" s="34">
        <f t="shared" si="6"/>
        <v>2</v>
      </c>
      <c r="K10" s="31">
        <f t="shared" si="7"/>
        <v>55546.25877794249</v>
      </c>
      <c r="L10" s="27"/>
      <c r="M10" s="1"/>
      <c r="N10" s="1"/>
      <c r="O10" s="1"/>
    </row>
    <row r="11" spans="1:15" ht="12.75">
      <c r="A11" s="37">
        <f t="shared" si="8"/>
        <v>9</v>
      </c>
      <c r="B11" s="38">
        <f t="shared" si="0"/>
        <v>8919.350686224783</v>
      </c>
      <c r="C11" s="39"/>
      <c r="D11" s="40">
        <f t="shared" si="1"/>
        <v>80274.15617602305</v>
      </c>
      <c r="E11" s="41">
        <f t="shared" si="2"/>
        <v>8000</v>
      </c>
      <c r="F11" s="42">
        <f t="shared" si="3"/>
        <v>17838.701372449566</v>
      </c>
      <c r="G11" s="39">
        <f t="shared" si="4"/>
        <v>25838.701372449566</v>
      </c>
      <c r="H11" s="43">
        <f t="shared" si="5"/>
        <v>0.8181818181818183</v>
      </c>
      <c r="I11" s="44"/>
      <c r="J11" s="45">
        <f t="shared" si="6"/>
        <v>2</v>
      </c>
      <c r="K11" s="40">
        <f t="shared" si="7"/>
        <v>54435.45480357349</v>
      </c>
      <c r="L11" s="27"/>
      <c r="M11" s="1"/>
      <c r="N11" s="1"/>
      <c r="O11" s="1"/>
    </row>
    <row r="12" spans="1:15" ht="12.75">
      <c r="A12" s="28">
        <f t="shared" si="8"/>
        <v>8</v>
      </c>
      <c r="B12" s="29">
        <f t="shared" si="0"/>
        <v>10153.154954452946</v>
      </c>
      <c r="C12" s="30"/>
      <c r="D12" s="31">
        <f t="shared" si="1"/>
        <v>81225.23963562357</v>
      </c>
      <c r="E12" s="31">
        <f t="shared" si="2"/>
        <v>8000</v>
      </c>
      <c r="F12" s="30">
        <f t="shared" si="3"/>
        <v>20306.309908905892</v>
      </c>
      <c r="G12" s="30">
        <f t="shared" si="4"/>
        <v>28306.309908905892</v>
      </c>
      <c r="H12" s="32">
        <f t="shared" si="5"/>
        <v>0.7272727272727275</v>
      </c>
      <c r="I12" s="33"/>
      <c r="J12" s="34">
        <f t="shared" si="6"/>
        <v>2</v>
      </c>
      <c r="K12" s="31">
        <f t="shared" si="7"/>
        <v>52918.92972671767</v>
      </c>
      <c r="L12" s="27"/>
      <c r="M12" s="1"/>
      <c r="N12" s="1"/>
      <c r="O12" s="1"/>
    </row>
    <row r="13" spans="1:15" ht="12.75">
      <c r="A13" s="46">
        <f t="shared" si="8"/>
        <v>7</v>
      </c>
      <c r="B13" s="38">
        <f t="shared" si="0"/>
        <v>11759.589342757772</v>
      </c>
      <c r="C13" s="39"/>
      <c r="D13" s="40">
        <f t="shared" si="1"/>
        <v>82317.12539930441</v>
      </c>
      <c r="E13" s="41">
        <f t="shared" si="2"/>
        <v>8000</v>
      </c>
      <c r="F13" s="42">
        <f t="shared" si="3"/>
        <v>23519.178685515544</v>
      </c>
      <c r="G13" s="39">
        <f t="shared" si="4"/>
        <v>31519.178685515544</v>
      </c>
      <c r="H13" s="43">
        <f t="shared" si="5"/>
        <v>0.6363636363636367</v>
      </c>
      <c r="I13" s="44"/>
      <c r="J13" s="45">
        <f t="shared" si="6"/>
        <v>2</v>
      </c>
      <c r="K13" s="40">
        <f t="shared" si="7"/>
        <v>50797.946713788864</v>
      </c>
      <c r="L13" s="27"/>
      <c r="M13" s="1"/>
      <c r="N13" s="1"/>
      <c r="O13" s="1"/>
    </row>
    <row r="14" spans="1:15" ht="12.75">
      <c r="A14" s="47">
        <f t="shared" si="8"/>
        <v>6</v>
      </c>
      <c r="B14" s="29">
        <f t="shared" si="0"/>
        <v>13932.646701298949</v>
      </c>
      <c r="C14" s="30"/>
      <c r="D14" s="31">
        <f t="shared" si="1"/>
        <v>83595.8802077937</v>
      </c>
      <c r="E14" s="31">
        <f t="shared" si="2"/>
        <v>8000</v>
      </c>
      <c r="F14" s="30">
        <f t="shared" si="3"/>
        <v>27865.293402597898</v>
      </c>
      <c r="G14" s="30">
        <f t="shared" si="4"/>
        <v>35865.2934025979</v>
      </c>
      <c r="H14" s="32">
        <f t="shared" si="5"/>
        <v>0.5454545454545459</v>
      </c>
      <c r="I14" s="33"/>
      <c r="J14" s="34">
        <f t="shared" si="6"/>
        <v>2</v>
      </c>
      <c r="K14" s="31">
        <f t="shared" si="7"/>
        <v>47730.5868051958</v>
      </c>
      <c r="L14" s="27"/>
      <c r="M14" s="1"/>
      <c r="N14" s="1"/>
      <c r="O14" s="1"/>
    </row>
    <row r="15" spans="1:15" ht="12.75">
      <c r="A15" s="46">
        <f t="shared" si="8"/>
        <v>5</v>
      </c>
      <c r="B15" s="38">
        <f t="shared" si="0"/>
        <v>17026.79845041569</v>
      </c>
      <c r="C15" s="39"/>
      <c r="D15" s="40">
        <f t="shared" si="1"/>
        <v>85133.99225207845</v>
      </c>
      <c r="E15" s="41">
        <f t="shared" si="2"/>
        <v>8000</v>
      </c>
      <c r="F15" s="42">
        <f t="shared" si="3"/>
        <v>34053.59690083138</v>
      </c>
      <c r="G15" s="39">
        <f t="shared" si="4"/>
        <v>42053.59690083138</v>
      </c>
      <c r="H15" s="43">
        <f t="shared" si="5"/>
        <v>0.45454545454545503</v>
      </c>
      <c r="I15" s="44"/>
      <c r="J15" s="45">
        <f t="shared" si="6"/>
        <v>2</v>
      </c>
      <c r="K15" s="40">
        <f t="shared" si="7"/>
        <v>43080.39535124707</v>
      </c>
      <c r="L15" s="27"/>
      <c r="M15" s="1"/>
      <c r="N15" s="1"/>
      <c r="O15" s="1"/>
    </row>
    <row r="16" spans="1:15" ht="12.75">
      <c r="A16" s="47">
        <f t="shared" si="8"/>
        <v>4</v>
      </c>
      <c r="B16" s="29">
        <f t="shared" si="0"/>
        <v>21763.764082403104</v>
      </c>
      <c r="C16" s="30"/>
      <c r="D16" s="31">
        <f t="shared" si="1"/>
        <v>87055.05632961242</v>
      </c>
      <c r="E16" s="31">
        <f t="shared" si="2"/>
        <v>8000</v>
      </c>
      <c r="F16" s="30">
        <f t="shared" si="3"/>
        <v>43527.52816480621</v>
      </c>
      <c r="G16" s="30">
        <f t="shared" si="4"/>
        <v>51527.52816480621</v>
      </c>
      <c r="H16" s="32">
        <f t="shared" si="5"/>
        <v>0.36363636363636376</v>
      </c>
      <c r="I16" s="33"/>
      <c r="J16" s="34">
        <f t="shared" si="6"/>
        <v>2</v>
      </c>
      <c r="K16" s="31">
        <f t="shared" si="7"/>
        <v>35527.52816480621</v>
      </c>
      <c r="L16" s="27"/>
      <c r="M16" s="1"/>
      <c r="N16" s="1"/>
      <c r="O16" s="1"/>
    </row>
    <row r="17" spans="1:15" ht="12.75">
      <c r="A17" s="46">
        <f t="shared" si="8"/>
        <v>3</v>
      </c>
      <c r="B17" s="38">
        <f t="shared" si="0"/>
        <v>29865.281994692068</v>
      </c>
      <c r="C17" s="39"/>
      <c r="D17" s="40">
        <f t="shared" si="1"/>
        <v>89595.84598407621</v>
      </c>
      <c r="E17" s="41">
        <f t="shared" si="2"/>
        <v>8000</v>
      </c>
      <c r="F17" s="42">
        <f t="shared" si="3"/>
        <v>59730.563989384136</v>
      </c>
      <c r="G17" s="39">
        <f t="shared" si="4"/>
        <v>67730.56398938413</v>
      </c>
      <c r="H17" s="43">
        <f t="shared" si="5"/>
        <v>0.27272727272727293</v>
      </c>
      <c r="I17" s="44"/>
      <c r="J17" s="45">
        <f t="shared" si="6"/>
        <v>2</v>
      </c>
      <c r="K17" s="40">
        <f t="shared" si="7"/>
        <v>21865.28199469208</v>
      </c>
      <c r="L17" s="27"/>
      <c r="M17" s="1"/>
      <c r="N17" s="1"/>
      <c r="O17" s="1"/>
    </row>
    <row r="18" spans="1:15" ht="12.75">
      <c r="A18" s="48">
        <f t="shared" si="8"/>
        <v>2</v>
      </c>
      <c r="B18" s="49">
        <f t="shared" si="0"/>
        <v>46651.64957684037</v>
      </c>
      <c r="C18" s="50"/>
      <c r="D18" s="51">
        <f t="shared" si="1"/>
        <v>93303.29915368074</v>
      </c>
      <c r="E18" s="51">
        <f t="shared" si="2"/>
        <v>8000</v>
      </c>
      <c r="F18" s="50">
        <f t="shared" si="3"/>
        <v>93303.29915368074</v>
      </c>
      <c r="G18" s="50">
        <f t="shared" si="4"/>
        <v>101303.29915368074</v>
      </c>
      <c r="H18" s="52">
        <f t="shared" si="5"/>
        <v>0.18181818181818188</v>
      </c>
      <c r="I18" s="53"/>
      <c r="J18" s="54">
        <f t="shared" si="6"/>
        <v>2</v>
      </c>
      <c r="K18" s="51">
        <f t="shared" si="7"/>
        <v>-8000</v>
      </c>
      <c r="L18" s="27"/>
      <c r="M18" s="1"/>
      <c r="N18" s="1"/>
      <c r="O18" s="1"/>
    </row>
    <row r="19" spans="1:15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5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5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9.75" customHeight="1">
      <c r="A22" s="55">
        <f aca="true" t="shared" si="9" ref="A22:A44">(B22/100000)^(1/$B$2)</f>
        <v>123.55076835646463</v>
      </c>
      <c r="B22" s="1">
        <v>500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9.75" customHeight="1">
      <c r="A23" s="55">
        <f t="shared" si="9"/>
        <v>65.79332246575679</v>
      </c>
      <c r="B23" s="1">
        <v>1000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9.75" customHeight="1">
      <c r="A24" s="55">
        <f t="shared" si="9"/>
        <v>35.03629591840219</v>
      </c>
      <c r="B24" s="1">
        <f aca="true" t="shared" si="10" ref="B24:B44">B23+1000</f>
        <v>2000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9.75" customHeight="1">
      <c r="A25" s="55">
        <f t="shared" si="9"/>
        <v>24.234564679261254</v>
      </c>
      <c r="B25" s="1">
        <f t="shared" si="10"/>
        <v>3000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75" customHeight="1">
      <c r="A26" s="55">
        <f t="shared" si="9"/>
        <v>18.657547387437994</v>
      </c>
      <c r="B26" s="1">
        <f t="shared" si="10"/>
        <v>4000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9.75" customHeight="1">
      <c r="A27" s="55">
        <f t="shared" si="9"/>
        <v>15.231916192382945</v>
      </c>
      <c r="B27" s="1">
        <f t="shared" si="10"/>
        <v>5000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9.75" customHeight="1">
      <c r="A28" s="55">
        <f t="shared" si="9"/>
        <v>12.905403584051824</v>
      </c>
      <c r="B28" s="1">
        <f t="shared" si="10"/>
        <v>6000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9.75" customHeight="1">
      <c r="A29" s="55">
        <f t="shared" si="9"/>
        <v>11.217882137560158</v>
      </c>
      <c r="B29" s="1">
        <f t="shared" si="10"/>
        <v>7000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9.75" customHeight="1">
      <c r="A30" s="55">
        <f t="shared" si="9"/>
        <v>9.935527297897346</v>
      </c>
      <c r="B30" s="1">
        <f t="shared" si="10"/>
        <v>8000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9.75" customHeight="1">
      <c r="A31" s="55">
        <f t="shared" si="9"/>
        <v>8.926652480560993</v>
      </c>
      <c r="B31" s="1">
        <f t="shared" si="10"/>
        <v>9000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55">
        <f t="shared" si="9"/>
        <v>8.11130830789687</v>
      </c>
      <c r="B32" s="1">
        <f t="shared" si="10"/>
        <v>10000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9.75" customHeight="1">
      <c r="A33" s="55">
        <f t="shared" si="9"/>
        <v>7.438085998224144</v>
      </c>
      <c r="B33" s="1">
        <f t="shared" si="10"/>
        <v>11000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9.75" customHeight="1">
      <c r="A34" s="55">
        <f t="shared" si="9"/>
        <v>6.872392546410476</v>
      </c>
      <c r="B34" s="1">
        <f t="shared" si="10"/>
        <v>12000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9.75" customHeight="1">
      <c r="A35" s="55">
        <f t="shared" si="9"/>
        <v>6.3900762929784305</v>
      </c>
      <c r="B35" s="1">
        <f t="shared" si="10"/>
        <v>13000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9.75" customHeight="1">
      <c r="A36" s="55">
        <f t="shared" si="9"/>
        <v>5.973752706498085</v>
      </c>
      <c r="B36" s="1">
        <f t="shared" si="10"/>
        <v>14000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9.75" customHeight="1">
      <c r="A37" s="55">
        <f t="shared" si="9"/>
        <v>5.6105824165593035</v>
      </c>
      <c r="B37" s="1">
        <f t="shared" si="10"/>
        <v>15000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9.75" customHeight="1">
      <c r="A38" s="55">
        <f t="shared" si="9"/>
        <v>5.29087240875654</v>
      </c>
      <c r="B38" s="1">
        <f t="shared" si="10"/>
        <v>16000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9.75" customHeight="1">
      <c r="A39" s="55">
        <f t="shared" si="9"/>
        <v>5.0071648479437885</v>
      </c>
      <c r="B39" s="1">
        <f t="shared" si="10"/>
        <v>17000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9.75" customHeight="1">
      <c r="A40" s="55">
        <f t="shared" si="9"/>
        <v>4.753625841474311</v>
      </c>
      <c r="B40" s="1">
        <f t="shared" si="10"/>
        <v>18000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9.75" customHeight="1">
      <c r="A41" s="55">
        <f t="shared" si="9"/>
        <v>4.525624789124838</v>
      </c>
      <c r="B41" s="1">
        <f t="shared" si="10"/>
        <v>19000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9.75" customHeight="1">
      <c r="A42" s="55">
        <f t="shared" si="9"/>
        <v>4.319438318512952</v>
      </c>
      <c r="B42" s="1">
        <f t="shared" si="10"/>
        <v>20000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9.75" customHeight="1">
      <c r="A43" s="55">
        <f t="shared" si="9"/>
        <v>4.132037721130823</v>
      </c>
      <c r="B43" s="1">
        <f t="shared" si="10"/>
        <v>21000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9.75" customHeight="1">
      <c r="A44" s="55">
        <f t="shared" si="9"/>
        <v>3.9609336074483883</v>
      </c>
      <c r="B44" s="1">
        <f t="shared" si="10"/>
        <v>22000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</sheetData>
  <sheetProtection password="CB7D" sheet="1" objects="1" scenarios="1"/>
  <printOptions/>
  <pageMargins left="0.75" right="0.75" top="1" bottom="1" header="0.5" footer="0.5"/>
  <pageSetup fitToHeight="1" fitToWidth="1" horizontalDpi="600" verticalDpi="600" orientation="landscape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workbookViewId="0" topLeftCell="A1">
      <selection activeCell="M15" sqref="M15"/>
    </sheetView>
  </sheetViews>
  <sheetFormatPr defaultColWidth="9.140625" defaultRowHeight="12.75"/>
  <cols>
    <col min="2" max="2" width="8.421875" style="0" customWidth="1"/>
    <col min="3" max="3" width="2.140625" style="0" customWidth="1"/>
    <col min="4" max="4" width="9.00390625" style="0" customWidth="1"/>
    <col min="5" max="5" width="8.28125" style="0" customWidth="1"/>
    <col min="6" max="6" width="8.7109375" style="0" customWidth="1"/>
    <col min="7" max="7" width="8.8515625" style="0" customWidth="1"/>
    <col min="8" max="8" width="9.28125" style="0" customWidth="1"/>
    <col min="9" max="9" width="2.140625" style="0" customWidth="1"/>
    <col min="10" max="10" width="9.00390625" style="0" customWidth="1"/>
    <col min="11" max="11" width="10.140625" style="0" customWidth="1"/>
    <col min="12" max="12" width="4.28125" style="0" customWidth="1"/>
    <col min="13" max="13" width="6.57421875" style="0" customWidth="1"/>
    <col min="14" max="14" width="8.57421875" style="0" customWidth="1"/>
  </cols>
  <sheetData>
    <row r="1" spans="1:15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2" t="s">
        <v>0</v>
      </c>
      <c r="B2" s="3">
        <f>-(1+$C$2/10)</f>
        <v>-1.1</v>
      </c>
      <c r="C2" s="4">
        <v>1</v>
      </c>
      <c r="D2" s="5"/>
      <c r="E2" s="1"/>
      <c r="F2" s="1"/>
      <c r="G2" s="6" t="s">
        <v>1</v>
      </c>
      <c r="H2" s="7">
        <f>$I$2/10</f>
        <v>0</v>
      </c>
      <c r="I2" s="8">
        <v>0</v>
      </c>
      <c r="J2" s="9"/>
      <c r="K2" s="1"/>
      <c r="L2" s="1"/>
      <c r="M2" s="6" t="s">
        <v>2</v>
      </c>
      <c r="N2" s="10">
        <v>0</v>
      </c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4.75" customHeight="1" thickBot="1">
      <c r="A4" s="11" t="s">
        <v>3</v>
      </c>
      <c r="B4" s="11" t="s">
        <v>4</v>
      </c>
      <c r="C4" s="12"/>
      <c r="D4" s="13" t="s">
        <v>5</v>
      </c>
      <c r="E4" s="14" t="s">
        <v>6</v>
      </c>
      <c r="F4" s="15" t="s">
        <v>7</v>
      </c>
      <c r="G4" s="12" t="s">
        <v>8</v>
      </c>
      <c r="H4" s="16" t="s">
        <v>9</v>
      </c>
      <c r="I4" s="12"/>
      <c r="J4" s="17" t="s">
        <v>10</v>
      </c>
      <c r="K4" s="14" t="s">
        <v>11</v>
      </c>
      <c r="L4" s="18"/>
      <c r="M4" s="1"/>
      <c r="N4" s="1"/>
      <c r="O4" s="1"/>
    </row>
    <row r="5" spans="1:15" ht="12.75">
      <c r="A5" s="19">
        <v>15</v>
      </c>
      <c r="B5" s="20">
        <f aca="true" t="shared" si="0" ref="B5:B18">100000*A5^($B$2)</f>
        <v>5085.101371884506</v>
      </c>
      <c r="C5" s="21"/>
      <c r="D5" s="22">
        <f aca="true" t="shared" si="1" ref="D5:D18">A5*B5</f>
        <v>76276.52057826759</v>
      </c>
      <c r="E5" s="22">
        <f aca="true" t="shared" si="2" ref="E5:E18">$N$2</f>
        <v>0</v>
      </c>
      <c r="F5" s="23">
        <f aca="true" t="shared" si="3" ref="F5:F18">B5*$H$2</f>
        <v>0</v>
      </c>
      <c r="G5" s="21">
        <f aca="true" t="shared" si="4" ref="G5:G18">$E5+$F5</f>
        <v>0</v>
      </c>
      <c r="H5" s="24">
        <f aca="true" t="shared" si="5" ref="H5:H18">A5+(A5/$B$2)</f>
        <v>1.363636363636365</v>
      </c>
      <c r="I5" s="25"/>
      <c r="J5" s="26">
        <f aca="true" t="shared" si="6" ref="J5:J18">$H$2</f>
        <v>0</v>
      </c>
      <c r="K5" s="22">
        <f aca="true" t="shared" si="7" ref="K5:K18">$D5-$G5</f>
        <v>76276.52057826759</v>
      </c>
      <c r="L5" s="27"/>
      <c r="M5" s="1"/>
      <c r="N5" s="1"/>
      <c r="O5" s="1"/>
    </row>
    <row r="6" spans="1:15" s="36" customFormat="1" ht="12.75">
      <c r="A6" s="28">
        <f aca="true" t="shared" si="8" ref="A6:A18">A5-1</f>
        <v>14</v>
      </c>
      <c r="B6" s="29">
        <f t="shared" si="0"/>
        <v>5486.0424118588235</v>
      </c>
      <c r="C6" s="30"/>
      <c r="D6" s="31">
        <f t="shared" si="1"/>
        <v>76804.59376602352</v>
      </c>
      <c r="E6" s="31">
        <f t="shared" si="2"/>
        <v>0</v>
      </c>
      <c r="F6" s="30">
        <f t="shared" si="3"/>
        <v>0</v>
      </c>
      <c r="G6" s="30">
        <f t="shared" si="4"/>
        <v>0</v>
      </c>
      <c r="H6" s="32">
        <f t="shared" si="5"/>
        <v>1.2727272727272734</v>
      </c>
      <c r="I6" s="33"/>
      <c r="J6" s="34">
        <f t="shared" si="6"/>
        <v>0</v>
      </c>
      <c r="K6" s="31">
        <f t="shared" si="7"/>
        <v>76804.59376602352</v>
      </c>
      <c r="L6" s="27"/>
      <c r="M6" s="35"/>
      <c r="N6" s="35"/>
      <c r="O6" s="35"/>
    </row>
    <row r="7" spans="1:15" ht="12.75">
      <c r="A7" s="37">
        <f t="shared" si="8"/>
        <v>13</v>
      </c>
      <c r="B7" s="38">
        <f t="shared" si="0"/>
        <v>5951.991638931551</v>
      </c>
      <c r="C7" s="39"/>
      <c r="D7" s="40">
        <f t="shared" si="1"/>
        <v>77375.89130611016</v>
      </c>
      <c r="E7" s="41">
        <f t="shared" si="2"/>
        <v>0</v>
      </c>
      <c r="F7" s="42">
        <f t="shared" si="3"/>
        <v>0</v>
      </c>
      <c r="G7" s="39">
        <f t="shared" si="4"/>
        <v>0</v>
      </c>
      <c r="H7" s="43">
        <f t="shared" si="5"/>
        <v>1.1818181818181834</v>
      </c>
      <c r="I7" s="44"/>
      <c r="J7" s="45">
        <f t="shared" si="6"/>
        <v>0</v>
      </c>
      <c r="K7" s="40">
        <f t="shared" si="7"/>
        <v>77375.89130611016</v>
      </c>
      <c r="L7" s="27"/>
      <c r="M7" s="1"/>
      <c r="N7" s="1"/>
      <c r="O7" s="1"/>
    </row>
    <row r="8" spans="1:15" s="36" customFormat="1" ht="12.75">
      <c r="A8" s="28">
        <f t="shared" si="8"/>
        <v>12</v>
      </c>
      <c r="B8" s="29">
        <f t="shared" si="0"/>
        <v>6499.809515869191</v>
      </c>
      <c r="C8" s="30"/>
      <c r="D8" s="31">
        <f t="shared" si="1"/>
        <v>77997.7141904303</v>
      </c>
      <c r="E8" s="31">
        <f t="shared" si="2"/>
        <v>0</v>
      </c>
      <c r="F8" s="30">
        <f t="shared" si="3"/>
        <v>0</v>
      </c>
      <c r="G8" s="30">
        <f t="shared" si="4"/>
        <v>0</v>
      </c>
      <c r="H8" s="32">
        <f t="shared" si="5"/>
        <v>1.0909090909090917</v>
      </c>
      <c r="I8" s="33"/>
      <c r="J8" s="34">
        <f t="shared" si="6"/>
        <v>0</v>
      </c>
      <c r="K8" s="31">
        <f t="shared" si="7"/>
        <v>77997.7141904303</v>
      </c>
      <c r="L8" s="27"/>
      <c r="M8" s="35"/>
      <c r="N8" s="35"/>
      <c r="O8" s="35"/>
    </row>
    <row r="9" spans="1:15" ht="12.75">
      <c r="A9" s="37">
        <f t="shared" si="8"/>
        <v>11</v>
      </c>
      <c r="B9" s="38">
        <f t="shared" si="0"/>
        <v>7152.667656334291</v>
      </c>
      <c r="C9" s="39"/>
      <c r="D9" s="40">
        <f t="shared" si="1"/>
        <v>78679.3442196772</v>
      </c>
      <c r="E9" s="41">
        <f t="shared" si="2"/>
        <v>0</v>
      </c>
      <c r="F9" s="42">
        <f t="shared" si="3"/>
        <v>0</v>
      </c>
      <c r="G9" s="39">
        <f t="shared" si="4"/>
        <v>0</v>
      </c>
      <c r="H9" s="43">
        <f t="shared" si="5"/>
        <v>1</v>
      </c>
      <c r="I9" s="44"/>
      <c r="J9" s="45">
        <f t="shared" si="6"/>
        <v>0</v>
      </c>
      <c r="K9" s="40">
        <f t="shared" si="7"/>
        <v>78679.3442196772</v>
      </c>
      <c r="L9" s="27"/>
      <c r="M9" s="1"/>
      <c r="N9" s="1"/>
      <c r="O9" s="1"/>
    </row>
    <row r="10" spans="1:15" ht="12.75">
      <c r="A10" s="28">
        <f t="shared" si="8"/>
        <v>10</v>
      </c>
      <c r="B10" s="29">
        <f t="shared" si="0"/>
        <v>7943.28234724281</v>
      </c>
      <c r="C10" s="30"/>
      <c r="D10" s="31">
        <f t="shared" si="1"/>
        <v>79432.8234724281</v>
      </c>
      <c r="E10" s="31">
        <f t="shared" si="2"/>
        <v>0</v>
      </c>
      <c r="F10" s="30">
        <f t="shared" si="3"/>
        <v>0</v>
      </c>
      <c r="G10" s="30">
        <f t="shared" si="4"/>
        <v>0</v>
      </c>
      <c r="H10" s="32">
        <f t="shared" si="5"/>
        <v>0.9090909090909101</v>
      </c>
      <c r="I10" s="33"/>
      <c r="J10" s="34">
        <f t="shared" si="6"/>
        <v>0</v>
      </c>
      <c r="K10" s="31">
        <f t="shared" si="7"/>
        <v>79432.8234724281</v>
      </c>
      <c r="L10" s="27"/>
      <c r="M10" s="1"/>
      <c r="N10" s="1"/>
      <c r="O10" s="1"/>
    </row>
    <row r="11" spans="1:15" ht="12.75">
      <c r="A11" s="37">
        <f t="shared" si="8"/>
        <v>9</v>
      </c>
      <c r="B11" s="38">
        <f t="shared" si="0"/>
        <v>8919.350686224783</v>
      </c>
      <c r="C11" s="39"/>
      <c r="D11" s="40">
        <f t="shared" si="1"/>
        <v>80274.15617602305</v>
      </c>
      <c r="E11" s="41">
        <f t="shared" si="2"/>
        <v>0</v>
      </c>
      <c r="F11" s="42">
        <f t="shared" si="3"/>
        <v>0</v>
      </c>
      <c r="G11" s="39">
        <f t="shared" si="4"/>
        <v>0</v>
      </c>
      <c r="H11" s="43">
        <f t="shared" si="5"/>
        <v>0.8181818181818183</v>
      </c>
      <c r="I11" s="44"/>
      <c r="J11" s="45">
        <f t="shared" si="6"/>
        <v>0</v>
      </c>
      <c r="K11" s="40">
        <f t="shared" si="7"/>
        <v>80274.15617602305</v>
      </c>
      <c r="L11" s="27"/>
      <c r="M11" s="1"/>
      <c r="N11" s="1"/>
      <c r="O11" s="1"/>
    </row>
    <row r="12" spans="1:15" ht="12.75">
      <c r="A12" s="28">
        <f t="shared" si="8"/>
        <v>8</v>
      </c>
      <c r="B12" s="29">
        <f t="shared" si="0"/>
        <v>10153.154954452946</v>
      </c>
      <c r="C12" s="30"/>
      <c r="D12" s="31">
        <f t="shared" si="1"/>
        <v>81225.23963562357</v>
      </c>
      <c r="E12" s="31">
        <f t="shared" si="2"/>
        <v>0</v>
      </c>
      <c r="F12" s="30">
        <f t="shared" si="3"/>
        <v>0</v>
      </c>
      <c r="G12" s="30">
        <f t="shared" si="4"/>
        <v>0</v>
      </c>
      <c r="H12" s="32">
        <f t="shared" si="5"/>
        <v>0.7272727272727275</v>
      </c>
      <c r="I12" s="33"/>
      <c r="J12" s="34">
        <f t="shared" si="6"/>
        <v>0</v>
      </c>
      <c r="K12" s="31">
        <f t="shared" si="7"/>
        <v>81225.23963562357</v>
      </c>
      <c r="L12" s="27"/>
      <c r="M12" s="1"/>
      <c r="N12" s="1"/>
      <c r="O12" s="1"/>
    </row>
    <row r="13" spans="1:15" ht="12.75">
      <c r="A13" s="46">
        <f t="shared" si="8"/>
        <v>7</v>
      </c>
      <c r="B13" s="38">
        <f t="shared" si="0"/>
        <v>11759.589342757772</v>
      </c>
      <c r="C13" s="39"/>
      <c r="D13" s="40">
        <f t="shared" si="1"/>
        <v>82317.12539930441</v>
      </c>
      <c r="E13" s="41">
        <f t="shared" si="2"/>
        <v>0</v>
      </c>
      <c r="F13" s="42">
        <f t="shared" si="3"/>
        <v>0</v>
      </c>
      <c r="G13" s="39">
        <f t="shared" si="4"/>
        <v>0</v>
      </c>
      <c r="H13" s="43">
        <f t="shared" si="5"/>
        <v>0.6363636363636367</v>
      </c>
      <c r="I13" s="44"/>
      <c r="J13" s="45">
        <f t="shared" si="6"/>
        <v>0</v>
      </c>
      <c r="K13" s="40">
        <f t="shared" si="7"/>
        <v>82317.12539930441</v>
      </c>
      <c r="L13" s="27"/>
      <c r="M13" s="1"/>
      <c r="N13" s="1"/>
      <c r="O13" s="1"/>
    </row>
    <row r="14" spans="1:15" ht="12.75">
      <c r="A14" s="47">
        <f t="shared" si="8"/>
        <v>6</v>
      </c>
      <c r="B14" s="29">
        <f t="shared" si="0"/>
        <v>13932.646701298949</v>
      </c>
      <c r="C14" s="30"/>
      <c r="D14" s="31">
        <f t="shared" si="1"/>
        <v>83595.8802077937</v>
      </c>
      <c r="E14" s="31">
        <f t="shared" si="2"/>
        <v>0</v>
      </c>
      <c r="F14" s="30">
        <f t="shared" si="3"/>
        <v>0</v>
      </c>
      <c r="G14" s="30">
        <f t="shared" si="4"/>
        <v>0</v>
      </c>
      <c r="H14" s="32">
        <f t="shared" si="5"/>
        <v>0.5454545454545459</v>
      </c>
      <c r="I14" s="33"/>
      <c r="J14" s="34">
        <f t="shared" si="6"/>
        <v>0</v>
      </c>
      <c r="K14" s="31">
        <f t="shared" si="7"/>
        <v>83595.8802077937</v>
      </c>
      <c r="L14" s="27"/>
      <c r="M14" s="1"/>
      <c r="N14" s="1"/>
      <c r="O14" s="1"/>
    </row>
    <row r="15" spans="1:15" ht="12.75">
      <c r="A15" s="46">
        <f t="shared" si="8"/>
        <v>5</v>
      </c>
      <c r="B15" s="38">
        <f t="shared" si="0"/>
        <v>17026.79845041569</v>
      </c>
      <c r="C15" s="39"/>
      <c r="D15" s="40">
        <f t="shared" si="1"/>
        <v>85133.99225207845</v>
      </c>
      <c r="E15" s="41">
        <f t="shared" si="2"/>
        <v>0</v>
      </c>
      <c r="F15" s="42">
        <f t="shared" si="3"/>
        <v>0</v>
      </c>
      <c r="G15" s="39">
        <f t="shared" si="4"/>
        <v>0</v>
      </c>
      <c r="H15" s="43">
        <f t="shared" si="5"/>
        <v>0.45454545454545503</v>
      </c>
      <c r="I15" s="44"/>
      <c r="J15" s="45">
        <f t="shared" si="6"/>
        <v>0</v>
      </c>
      <c r="K15" s="40">
        <f t="shared" si="7"/>
        <v>85133.99225207845</v>
      </c>
      <c r="L15" s="27"/>
      <c r="M15" s="1"/>
      <c r="N15" s="1"/>
      <c r="O15" s="1"/>
    </row>
    <row r="16" spans="1:15" ht="12.75">
      <c r="A16" s="47">
        <f t="shared" si="8"/>
        <v>4</v>
      </c>
      <c r="B16" s="29">
        <f t="shared" si="0"/>
        <v>21763.764082403104</v>
      </c>
      <c r="C16" s="30"/>
      <c r="D16" s="31">
        <f t="shared" si="1"/>
        <v>87055.05632961242</v>
      </c>
      <c r="E16" s="31">
        <f t="shared" si="2"/>
        <v>0</v>
      </c>
      <c r="F16" s="30">
        <f t="shared" si="3"/>
        <v>0</v>
      </c>
      <c r="G16" s="30">
        <f t="shared" si="4"/>
        <v>0</v>
      </c>
      <c r="H16" s="32">
        <f t="shared" si="5"/>
        <v>0.36363636363636376</v>
      </c>
      <c r="I16" s="33"/>
      <c r="J16" s="34">
        <f t="shared" si="6"/>
        <v>0</v>
      </c>
      <c r="K16" s="31">
        <f t="shared" si="7"/>
        <v>87055.05632961242</v>
      </c>
      <c r="L16" s="27"/>
      <c r="M16" s="1"/>
      <c r="N16" s="1"/>
      <c r="O16" s="1"/>
    </row>
    <row r="17" spans="1:15" ht="12.75">
      <c r="A17" s="46">
        <f t="shared" si="8"/>
        <v>3</v>
      </c>
      <c r="B17" s="38">
        <f t="shared" si="0"/>
        <v>29865.281994692068</v>
      </c>
      <c r="C17" s="39"/>
      <c r="D17" s="40">
        <f t="shared" si="1"/>
        <v>89595.84598407621</v>
      </c>
      <c r="E17" s="41">
        <f t="shared" si="2"/>
        <v>0</v>
      </c>
      <c r="F17" s="42">
        <f t="shared" si="3"/>
        <v>0</v>
      </c>
      <c r="G17" s="39">
        <f t="shared" si="4"/>
        <v>0</v>
      </c>
      <c r="H17" s="43">
        <f t="shared" si="5"/>
        <v>0.27272727272727293</v>
      </c>
      <c r="I17" s="44"/>
      <c r="J17" s="45">
        <f t="shared" si="6"/>
        <v>0</v>
      </c>
      <c r="K17" s="40">
        <f t="shared" si="7"/>
        <v>89595.84598407621</v>
      </c>
      <c r="L17" s="27"/>
      <c r="M17" s="1"/>
      <c r="N17" s="1"/>
      <c r="O17" s="1"/>
    </row>
    <row r="18" spans="1:15" ht="12.75">
      <c r="A18" s="48">
        <f t="shared" si="8"/>
        <v>2</v>
      </c>
      <c r="B18" s="49">
        <f t="shared" si="0"/>
        <v>46651.64957684037</v>
      </c>
      <c r="C18" s="50"/>
      <c r="D18" s="51">
        <f t="shared" si="1"/>
        <v>93303.29915368074</v>
      </c>
      <c r="E18" s="51">
        <f t="shared" si="2"/>
        <v>0</v>
      </c>
      <c r="F18" s="50">
        <f t="shared" si="3"/>
        <v>0</v>
      </c>
      <c r="G18" s="50">
        <f t="shared" si="4"/>
        <v>0</v>
      </c>
      <c r="H18" s="52">
        <f t="shared" si="5"/>
        <v>0.18181818181818188</v>
      </c>
      <c r="I18" s="53"/>
      <c r="J18" s="54">
        <f t="shared" si="6"/>
        <v>0</v>
      </c>
      <c r="K18" s="51">
        <f t="shared" si="7"/>
        <v>93303.29915368074</v>
      </c>
      <c r="L18" s="27"/>
      <c r="M18" s="1"/>
      <c r="N18" s="1"/>
      <c r="O18" s="1"/>
    </row>
    <row r="19" spans="1:15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5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5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9.75" customHeight="1">
      <c r="A22" s="55">
        <f aca="true" t="shared" si="9" ref="A22:A44">(B22/100000)^(1/$B$2)</f>
        <v>123.55076835646463</v>
      </c>
      <c r="B22" s="1">
        <v>500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9.75" customHeight="1">
      <c r="A23" s="55">
        <f t="shared" si="9"/>
        <v>65.79332246575679</v>
      </c>
      <c r="B23" s="1">
        <v>1000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9.75" customHeight="1">
      <c r="A24" s="55">
        <f t="shared" si="9"/>
        <v>35.03629591840219</v>
      </c>
      <c r="B24" s="1">
        <f aca="true" t="shared" si="10" ref="B24:B44">B23+1000</f>
        <v>2000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9.75" customHeight="1">
      <c r="A25" s="55">
        <f t="shared" si="9"/>
        <v>24.234564679261254</v>
      </c>
      <c r="B25" s="1">
        <f t="shared" si="10"/>
        <v>3000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75" customHeight="1">
      <c r="A26" s="55">
        <f t="shared" si="9"/>
        <v>18.657547387437994</v>
      </c>
      <c r="B26" s="1">
        <f t="shared" si="10"/>
        <v>4000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9.75" customHeight="1">
      <c r="A27" s="55">
        <f t="shared" si="9"/>
        <v>15.231916192382945</v>
      </c>
      <c r="B27" s="1">
        <f t="shared" si="10"/>
        <v>5000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9.75" customHeight="1">
      <c r="A28" s="55">
        <f t="shared" si="9"/>
        <v>12.905403584051824</v>
      </c>
      <c r="B28" s="1">
        <f t="shared" si="10"/>
        <v>6000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9.75" customHeight="1">
      <c r="A29" s="55">
        <f t="shared" si="9"/>
        <v>11.217882137560158</v>
      </c>
      <c r="B29" s="1">
        <f t="shared" si="10"/>
        <v>7000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9.75" customHeight="1">
      <c r="A30" s="55">
        <f t="shared" si="9"/>
        <v>9.935527297897346</v>
      </c>
      <c r="B30" s="1">
        <f t="shared" si="10"/>
        <v>8000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9.75" customHeight="1">
      <c r="A31" s="55">
        <f t="shared" si="9"/>
        <v>8.926652480560993</v>
      </c>
      <c r="B31" s="1">
        <f t="shared" si="10"/>
        <v>9000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9.75" customHeight="1">
      <c r="A32" s="55">
        <f t="shared" si="9"/>
        <v>8.11130830789687</v>
      </c>
      <c r="B32" s="1">
        <f t="shared" si="10"/>
        <v>10000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9.75" customHeight="1">
      <c r="A33" s="55">
        <f t="shared" si="9"/>
        <v>7.438085998224144</v>
      </c>
      <c r="B33" s="1">
        <f t="shared" si="10"/>
        <v>11000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9.75" customHeight="1">
      <c r="A34" s="55">
        <f t="shared" si="9"/>
        <v>6.872392546410476</v>
      </c>
      <c r="B34" s="1">
        <f t="shared" si="10"/>
        <v>12000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9.75" customHeight="1">
      <c r="A35" s="55">
        <f t="shared" si="9"/>
        <v>6.3900762929784305</v>
      </c>
      <c r="B35" s="1">
        <f t="shared" si="10"/>
        <v>13000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9.75" customHeight="1">
      <c r="A36" s="55">
        <f t="shared" si="9"/>
        <v>5.973752706498085</v>
      </c>
      <c r="B36" s="1">
        <f t="shared" si="10"/>
        <v>14000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9.75" customHeight="1">
      <c r="A37" s="55">
        <f t="shared" si="9"/>
        <v>5.6105824165593035</v>
      </c>
      <c r="B37" s="1">
        <f t="shared" si="10"/>
        <v>15000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9.75" customHeight="1">
      <c r="A38" s="55">
        <f t="shared" si="9"/>
        <v>5.29087240875654</v>
      </c>
      <c r="B38" s="1">
        <f t="shared" si="10"/>
        <v>16000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9.75" customHeight="1">
      <c r="A39" s="55">
        <f t="shared" si="9"/>
        <v>5.0071648479437885</v>
      </c>
      <c r="B39" s="1">
        <f t="shared" si="10"/>
        <v>17000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9.75" customHeight="1">
      <c r="A40" s="55">
        <f t="shared" si="9"/>
        <v>4.753625841474311</v>
      </c>
      <c r="B40" s="1">
        <f t="shared" si="10"/>
        <v>18000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9.75" customHeight="1">
      <c r="A41" s="55">
        <f t="shared" si="9"/>
        <v>4.525624789124838</v>
      </c>
      <c r="B41" s="1">
        <f t="shared" si="10"/>
        <v>19000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9.75" customHeight="1">
      <c r="A42" s="55">
        <f t="shared" si="9"/>
        <v>4.319438318512952</v>
      </c>
      <c r="B42" s="1">
        <f t="shared" si="10"/>
        <v>20000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9.75" customHeight="1">
      <c r="A43" s="55">
        <f t="shared" si="9"/>
        <v>4.132037721130823</v>
      </c>
      <c r="B43" s="1">
        <f t="shared" si="10"/>
        <v>21000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9.75" customHeight="1">
      <c r="A44" s="55">
        <f t="shared" si="9"/>
        <v>3.9609336074483883</v>
      </c>
      <c r="B44" s="1">
        <f t="shared" si="10"/>
        <v>22000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</sheetData>
  <sheetProtection password="CB7D" sheet="1" objects="1" scenarios="1"/>
  <printOptions/>
  <pageMargins left="0.75" right="0.75" top="1" bottom="1" header="0.5" footer="0.5"/>
  <pageSetup fitToHeight="1" fitToWidth="1" horizontalDpi="600" verticalDpi="600" orientation="landscape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UNext.com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Cardean University</dc:creator>
  <cp:keywords/>
  <dc:description/>
  <cp:lastModifiedBy>Rich Goodwin</cp:lastModifiedBy>
  <cp:lastPrinted>2005-04-24T18:36:13Z</cp:lastPrinted>
  <dcterms:created xsi:type="dcterms:W3CDTF">2002-11-07T17:31:10Z</dcterms:created>
  <dcterms:modified xsi:type="dcterms:W3CDTF">2005-04-24T18:36:23Z</dcterms:modified>
  <cp:category/>
  <cp:version/>
  <cp:contentType/>
  <cp:contentStatus/>
</cp:coreProperties>
</file>