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0"/>
  </bookViews>
  <sheets>
    <sheet name="ChiSquare GOF Equal" sheetId="1" r:id="rId1"/>
    <sheet name="ChiSquare GOF Unequal" sheetId="2" r:id="rId2"/>
    <sheet name="ChiSquare Table" sheetId="3" r:id="rId3"/>
  </sheets>
  <definedNames>
    <definedName name="_xlnm.Print_Area" localSheetId="0">'ChiSquare GOF Equal'!$A$1:$G$28</definedName>
    <definedName name="_xlnm.Print_Area" localSheetId="1">'ChiSquare GOF Unequal'!$A$1:$H$28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G8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G9" authorId="0">
      <text>
        <r>
          <rPr>
            <b/>
            <sz val="8"/>
            <rFont val="Tahoma"/>
            <family val="0"/>
          </rPr>
          <t>This is computed from the sample size minus one.</t>
        </r>
      </text>
    </comment>
    <comment ref="G15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H8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H9" authorId="0">
      <text>
        <r>
          <rPr>
            <b/>
            <sz val="8"/>
            <rFont val="Tahoma"/>
            <family val="0"/>
          </rPr>
          <t>This is computed from the sample size minus one.</t>
        </r>
      </text>
    </comment>
    <comment ref="H15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B32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B24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</commentList>
</comments>
</file>

<file path=xl/sharedStrings.xml><?xml version="1.0" encoding="utf-8"?>
<sst xmlns="http://schemas.openxmlformats.org/spreadsheetml/2006/main" count="82" uniqueCount="61">
  <si>
    <t>Level of Significance</t>
  </si>
  <si>
    <t>Observed Frequencies</t>
  </si>
  <si>
    <t>Column variable</t>
  </si>
  <si>
    <t>Calculations</t>
  </si>
  <si>
    <t>Row variable</t>
  </si>
  <si>
    <t>C1</t>
  </si>
  <si>
    <t>C2</t>
  </si>
  <si>
    <t>C3</t>
  </si>
  <si>
    <t>C4</t>
  </si>
  <si>
    <t>C5</t>
  </si>
  <si>
    <t>Total</t>
  </si>
  <si>
    <t>fo-fe</t>
  </si>
  <si>
    <t>R1</t>
  </si>
  <si>
    <t>R2</t>
  </si>
  <si>
    <t>R3</t>
  </si>
  <si>
    <t>R4</t>
  </si>
  <si>
    <t>R5</t>
  </si>
  <si>
    <t>Expected Frequencies</t>
  </si>
  <si>
    <t>(fo-fe)^2/fe</t>
  </si>
  <si>
    <t>Data</t>
  </si>
  <si>
    <t>Number of Rows</t>
  </si>
  <si>
    <t>Number of Columns</t>
  </si>
  <si>
    <t>Degrees of Freedom</t>
  </si>
  <si>
    <t>Results</t>
  </si>
  <si>
    <t>Critical Value</t>
  </si>
  <si>
    <t>Chi-Square Test Statistic</t>
  </si>
  <si>
    <t>Use the YELLOW cells to set up the Chi Square table.</t>
  </si>
  <si>
    <t>The table can handle up to 5 rows and 5 columns of values.</t>
  </si>
  <si>
    <t>If fewer rows or columns are needed, leave the excess blank.</t>
  </si>
  <si>
    <t>The BLUE table computes the expected frequencies needed to compute the chi square</t>
  </si>
  <si>
    <t xml:space="preserve">statistic.  The only values that ultimately matter to you is in the RESULTS table.  </t>
  </si>
  <si>
    <t>Items</t>
  </si>
  <si>
    <t>Observed</t>
  </si>
  <si>
    <t>Expected</t>
  </si>
  <si>
    <t>Chi Square</t>
  </si>
  <si>
    <t>Chi-Square Goodness of Fit Test (Assuming Equal Expected)</t>
  </si>
  <si>
    <t>% Expected</t>
  </si>
  <si>
    <t>Chi-Square Goodness of Fit Test (Assuming Unequal Expected)</t>
  </si>
  <si>
    <t>Chi-Square Test of Independence</t>
  </si>
  <si>
    <r>
      <t>p</t>
    </r>
    <r>
      <rPr>
        <sz val="10"/>
        <rFont val="Arial"/>
        <family val="2"/>
      </rPr>
      <t>-Value</t>
    </r>
  </si>
  <si>
    <t>This tests the null hypothesis that the distribution is equal across all categories.</t>
  </si>
  <si>
    <t>Sunday</t>
  </si>
  <si>
    <t>Monday</t>
  </si>
  <si>
    <t>Tuesday</t>
  </si>
  <si>
    <t>Wednesday</t>
  </si>
  <si>
    <t>Thursday</t>
  </si>
  <si>
    <t>Friday</t>
  </si>
  <si>
    <t>Saturday</t>
  </si>
  <si>
    <t>Roll a 1</t>
  </si>
  <si>
    <t>Roll a 2</t>
  </si>
  <si>
    <t>Roll a 3</t>
  </si>
  <si>
    <t>Roll a 4</t>
  </si>
  <si>
    <t>Roll a 5</t>
  </si>
  <si>
    <t>Roll a 6</t>
  </si>
  <si>
    <t>This tests the null hypothesis that the distribution is as expected.</t>
  </si>
  <si>
    <t>This tests the null hypothesis that the row variable and column variable are independent.</t>
  </si>
  <si>
    <t>Rejecting the null implies that the two variables are related  (one is dependent on the other).</t>
  </si>
  <si>
    <t>In other words, it tests if the results fit the expected distribution.</t>
  </si>
  <si>
    <t>Rejecting the null implies that the results do not fit the distribution.</t>
  </si>
  <si>
    <t>Rejecting the null implies a difference in the categories / items.</t>
  </si>
  <si>
    <t>It also tests if there is a difference in the frequencies of the categories / items.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</si>
</sst>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10"/>
      <name val="Comic Sans MS"/>
      <family val="4"/>
    </font>
    <font>
      <sz val="10"/>
      <color indexed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79" fontId="0" fillId="33" borderId="11" xfId="42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/>
      <protection/>
    </xf>
    <xf numFmtId="165" fontId="1" fillId="34" borderId="12" xfId="0" applyNumberFormat="1" applyFont="1" applyFill="1" applyBorder="1" applyAlignment="1" applyProtection="1">
      <alignment/>
      <protection/>
    </xf>
    <xf numFmtId="43" fontId="1" fillId="34" borderId="12" xfId="0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9" fontId="1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43" fontId="1" fillId="34" borderId="11" xfId="42" applyFont="1" applyFill="1" applyBorder="1" applyAlignment="1" applyProtection="1">
      <alignment/>
      <protection/>
    </xf>
    <xf numFmtId="43" fontId="1" fillId="34" borderId="0" xfId="42" applyFont="1" applyFill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79" fontId="0" fillId="33" borderId="11" xfId="42" applyNumberFormat="1" applyFill="1" applyBorder="1" applyAlignment="1" applyProtection="1">
      <alignment/>
      <protection locked="0"/>
    </xf>
    <xf numFmtId="10" fontId="0" fillId="33" borderId="11" xfId="42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165" fontId="1" fillId="34" borderId="1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3.57421875" style="6" bestFit="1" customWidth="1"/>
    <col min="2" max="3" width="9.140625" style="6" customWidth="1"/>
    <col min="4" max="4" width="11.57421875" style="6" customWidth="1"/>
    <col min="5" max="5" width="9.140625" style="6" customWidth="1"/>
    <col min="6" max="6" width="23.57421875" style="6" bestFit="1" customWidth="1"/>
    <col min="7" max="7" width="10.421875" style="6" customWidth="1"/>
    <col min="8" max="8" width="32.421875" style="6" customWidth="1"/>
    <col min="9" max="9" width="6.8515625" style="6" customWidth="1"/>
    <col min="10" max="13" width="5.57421875" style="6" customWidth="1"/>
    <col min="14" max="15" width="9.140625" style="6" customWidth="1"/>
    <col min="16" max="17" width="10.7109375" style="6" customWidth="1"/>
    <col min="18" max="18" width="11.140625" style="6" bestFit="1" customWidth="1"/>
    <col min="19" max="16384" width="9.140625" style="6" customWidth="1"/>
  </cols>
  <sheetData>
    <row r="1" spans="1:6" ht="15.75">
      <c r="A1" s="24" t="s">
        <v>35</v>
      </c>
      <c r="B1" s="23"/>
      <c r="C1" s="23"/>
      <c r="D1" s="23"/>
      <c r="E1" s="23"/>
      <c r="F1" s="23"/>
    </row>
    <row r="2" spans="2:3" ht="12.75">
      <c r="B2" s="7"/>
      <c r="C2" s="7"/>
    </row>
    <row r="3" spans="1:6" ht="13.5" thickBot="1">
      <c r="A3" s="22" t="s">
        <v>31</v>
      </c>
      <c r="B3" s="18" t="s">
        <v>32</v>
      </c>
      <c r="C3" s="18" t="s">
        <v>33</v>
      </c>
      <c r="D3" s="19" t="s">
        <v>34</v>
      </c>
      <c r="F3" s="8"/>
    </row>
    <row r="4" spans="1:4" ht="12.75">
      <c r="A4" s="40" t="s">
        <v>48</v>
      </c>
      <c r="B4" s="9">
        <v>13</v>
      </c>
      <c r="C4" s="20">
        <f>IF(ISBLANK(B4),0,SUM($B$4:$B$28)/COUNT($B$4:$B$28))</f>
        <v>20</v>
      </c>
      <c r="D4" s="21">
        <f>IF(ISBLANK(B4),0,((B4-C4)^2)/C4)</f>
        <v>2.45</v>
      </c>
    </row>
    <row r="5" spans="1:6" ht="12.75">
      <c r="A5" s="40" t="s">
        <v>49</v>
      </c>
      <c r="B5" s="9">
        <v>33</v>
      </c>
      <c r="C5" s="20">
        <f aca="true" t="shared" si="0" ref="C5:C28">IF(ISBLANK(B5),0,SUM($B$4:$B$28)/COUNT($B$4:$B$28))</f>
        <v>20</v>
      </c>
      <c r="D5" s="21">
        <f aca="true" t="shared" si="1" ref="D5:D28">IF(ISBLANK(B5),0,((B5-C5)^2)/C5)</f>
        <v>8.45</v>
      </c>
      <c r="F5" s="8"/>
    </row>
    <row r="6" spans="1:6" ht="13.5" thickBot="1">
      <c r="A6" s="40" t="s">
        <v>50</v>
      </c>
      <c r="B6" s="9">
        <v>14</v>
      </c>
      <c r="C6" s="20">
        <f t="shared" si="0"/>
        <v>20</v>
      </c>
      <c r="D6" s="21">
        <f t="shared" si="1"/>
        <v>1.8</v>
      </c>
      <c r="F6" s="10"/>
    </row>
    <row r="7" spans="1:7" ht="12.75">
      <c r="A7" s="40" t="s">
        <v>51</v>
      </c>
      <c r="B7" s="9">
        <v>7</v>
      </c>
      <c r="C7" s="20">
        <f t="shared" si="0"/>
        <v>20</v>
      </c>
      <c r="D7" s="21">
        <f t="shared" si="1"/>
        <v>8.45</v>
      </c>
      <c r="F7" s="48" t="s">
        <v>19</v>
      </c>
      <c r="G7" s="49"/>
    </row>
    <row r="8" spans="1:7" ht="12.75">
      <c r="A8" s="40" t="s">
        <v>52</v>
      </c>
      <c r="B8" s="9">
        <v>36</v>
      </c>
      <c r="C8" s="20">
        <f t="shared" si="0"/>
        <v>20</v>
      </c>
      <c r="D8" s="21">
        <f t="shared" si="1"/>
        <v>12.8</v>
      </c>
      <c r="F8" s="12" t="s">
        <v>0</v>
      </c>
      <c r="G8" s="11">
        <v>0.01</v>
      </c>
    </row>
    <row r="9" spans="1:7" ht="13.5" thickBot="1">
      <c r="A9" s="40" t="s">
        <v>53</v>
      </c>
      <c r="B9" s="9">
        <v>17</v>
      </c>
      <c r="C9" s="20">
        <f t="shared" si="0"/>
        <v>20</v>
      </c>
      <c r="D9" s="21">
        <f t="shared" si="1"/>
        <v>0.45</v>
      </c>
      <c r="F9" s="16" t="s">
        <v>22</v>
      </c>
      <c r="G9" s="17">
        <f>COUNT(B4:B28)-1</f>
        <v>5</v>
      </c>
    </row>
    <row r="10" spans="1:7" ht="12.75">
      <c r="A10" s="40"/>
      <c r="B10" s="9"/>
      <c r="C10" s="20">
        <f t="shared" si="0"/>
        <v>0</v>
      </c>
      <c r="D10" s="21">
        <f t="shared" si="1"/>
        <v>0</v>
      </c>
      <c r="F10" s="8"/>
      <c r="G10" s="8"/>
    </row>
    <row r="11" spans="1:4" ht="13.5" thickBot="1">
      <c r="A11" s="40"/>
      <c r="B11" s="9"/>
      <c r="C11" s="20">
        <f t="shared" si="0"/>
        <v>0</v>
      </c>
      <c r="D11" s="21">
        <f t="shared" si="1"/>
        <v>0</v>
      </c>
    </row>
    <row r="12" spans="1:7" ht="12.75">
      <c r="A12" s="40"/>
      <c r="B12" s="9"/>
      <c r="C12" s="20">
        <f t="shared" si="0"/>
        <v>0</v>
      </c>
      <c r="D12" s="21">
        <f t="shared" si="1"/>
        <v>0</v>
      </c>
      <c r="F12" s="48" t="s">
        <v>23</v>
      </c>
      <c r="G12" s="49"/>
    </row>
    <row r="13" spans="1:7" ht="12.75">
      <c r="A13" s="40"/>
      <c r="B13" s="9"/>
      <c r="C13" s="20">
        <f t="shared" si="0"/>
        <v>0</v>
      </c>
      <c r="D13" s="21">
        <f t="shared" si="1"/>
        <v>0</v>
      </c>
      <c r="F13" s="12" t="s">
        <v>24</v>
      </c>
      <c r="G13" s="13">
        <f>CHIINV(G8,G9)</f>
        <v>15.086272474844268</v>
      </c>
    </row>
    <row r="14" spans="1:7" ht="12.75">
      <c r="A14" s="40"/>
      <c r="B14" s="9"/>
      <c r="C14" s="20">
        <f t="shared" si="0"/>
        <v>0</v>
      </c>
      <c r="D14" s="21">
        <f t="shared" si="1"/>
        <v>0</v>
      </c>
      <c r="F14" s="12" t="s">
        <v>25</v>
      </c>
      <c r="G14" s="14">
        <f>SUM(D4:D28)</f>
        <v>34.400000000000006</v>
      </c>
    </row>
    <row r="15" spans="1:7" ht="12.75">
      <c r="A15" s="40"/>
      <c r="B15" s="9"/>
      <c r="C15" s="20">
        <f t="shared" si="0"/>
        <v>0</v>
      </c>
      <c r="D15" s="21">
        <f t="shared" si="1"/>
        <v>0</v>
      </c>
      <c r="F15" s="15" t="s">
        <v>39</v>
      </c>
      <c r="G15" s="13">
        <f>CHIDIST(G14,G9)</f>
        <v>1.9819328182629528E-06</v>
      </c>
    </row>
    <row r="16" spans="1:7" ht="13.5" thickBot="1">
      <c r="A16" s="40"/>
      <c r="B16" s="9"/>
      <c r="C16" s="20">
        <f t="shared" si="0"/>
        <v>0</v>
      </c>
      <c r="D16" s="21">
        <f t="shared" si="1"/>
        <v>0</v>
      </c>
      <c r="F16" s="50" t="str">
        <f>IF(G15&lt;$G$8,"Reject the null hypothesis","Do not reject the null hypothesis")</f>
        <v>Reject the null hypothesis</v>
      </c>
      <c r="G16" s="51"/>
    </row>
    <row r="17" spans="1:4" ht="12.75">
      <c r="A17" s="40"/>
      <c r="B17" s="9"/>
      <c r="C17" s="20">
        <f t="shared" si="0"/>
        <v>0</v>
      </c>
      <c r="D17" s="21">
        <f t="shared" si="1"/>
        <v>0</v>
      </c>
    </row>
    <row r="18" spans="1:9" ht="12.75">
      <c r="A18" s="40"/>
      <c r="B18" s="9"/>
      <c r="C18" s="20">
        <f t="shared" si="0"/>
        <v>0</v>
      </c>
      <c r="D18" s="21">
        <f t="shared" si="1"/>
        <v>0</v>
      </c>
      <c r="F18" s="42" t="s">
        <v>40</v>
      </c>
      <c r="G18" s="42"/>
      <c r="H18" s="42"/>
      <c r="I18" s="42"/>
    </row>
    <row r="19" spans="1:9" ht="12.75">
      <c r="A19" s="40"/>
      <c r="B19" s="9"/>
      <c r="C19" s="20">
        <f t="shared" si="0"/>
        <v>0</v>
      </c>
      <c r="D19" s="21">
        <f t="shared" si="1"/>
        <v>0</v>
      </c>
      <c r="F19" s="42" t="s">
        <v>60</v>
      </c>
      <c r="G19" s="42"/>
      <c r="H19" s="42"/>
      <c r="I19" s="42"/>
    </row>
    <row r="20" spans="1:9" ht="12.75">
      <c r="A20" s="40"/>
      <c r="B20" s="9"/>
      <c r="C20" s="20">
        <f t="shared" si="0"/>
        <v>0</v>
      </c>
      <c r="D20" s="21">
        <f t="shared" si="1"/>
        <v>0</v>
      </c>
      <c r="F20" s="42" t="s">
        <v>59</v>
      </c>
      <c r="G20" s="42"/>
      <c r="H20" s="42"/>
      <c r="I20" s="42"/>
    </row>
    <row r="21" spans="1:4" ht="12.75">
      <c r="A21" s="40"/>
      <c r="B21" s="9"/>
      <c r="C21" s="20">
        <f t="shared" si="0"/>
        <v>0</v>
      </c>
      <c r="D21" s="21">
        <f t="shared" si="1"/>
        <v>0</v>
      </c>
    </row>
    <row r="22" spans="1:4" ht="12.75">
      <c r="A22" s="40"/>
      <c r="B22" s="9"/>
      <c r="C22" s="20">
        <f t="shared" si="0"/>
        <v>0</v>
      </c>
      <c r="D22" s="21">
        <f t="shared" si="1"/>
        <v>0</v>
      </c>
    </row>
    <row r="23" spans="1:4" ht="12.75">
      <c r="A23" s="40"/>
      <c r="B23" s="9"/>
      <c r="C23" s="20">
        <f t="shared" si="0"/>
        <v>0</v>
      </c>
      <c r="D23" s="21">
        <f t="shared" si="1"/>
        <v>0</v>
      </c>
    </row>
    <row r="24" spans="1:4" ht="12.75">
      <c r="A24" s="40"/>
      <c r="B24" s="9"/>
      <c r="C24" s="20">
        <f t="shared" si="0"/>
        <v>0</v>
      </c>
      <c r="D24" s="21">
        <f t="shared" si="1"/>
        <v>0</v>
      </c>
    </row>
    <row r="25" spans="1:4" ht="12.75">
      <c r="A25" s="40"/>
      <c r="B25" s="9"/>
      <c r="C25" s="20">
        <f t="shared" si="0"/>
        <v>0</v>
      </c>
      <c r="D25" s="21">
        <f t="shared" si="1"/>
        <v>0</v>
      </c>
    </row>
    <row r="26" spans="1:4" ht="12.75">
      <c r="A26" s="40"/>
      <c r="B26" s="9"/>
      <c r="C26" s="20">
        <f t="shared" si="0"/>
        <v>0</v>
      </c>
      <c r="D26" s="21">
        <f t="shared" si="1"/>
        <v>0</v>
      </c>
    </row>
    <row r="27" spans="1:4" ht="12.75">
      <c r="A27" s="40"/>
      <c r="B27" s="9"/>
      <c r="C27" s="20">
        <f t="shared" si="0"/>
        <v>0</v>
      </c>
      <c r="D27" s="21">
        <f t="shared" si="1"/>
        <v>0</v>
      </c>
    </row>
    <row r="28" spans="1:4" ht="12.75">
      <c r="A28" s="40"/>
      <c r="B28" s="9"/>
      <c r="C28" s="20">
        <f t="shared" si="0"/>
        <v>0</v>
      </c>
      <c r="D28" s="21">
        <f t="shared" si="1"/>
        <v>0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F7:G7"/>
    <mergeCell ref="F12:G12"/>
    <mergeCell ref="F16:G16"/>
  </mergeCells>
  <dataValidations count="2">
    <dataValidation type="whole" operator="greaterThanOrEqual" allowBlank="1" showInputMessage="1" showErrorMessage="1" sqref="B4:B28">
      <formula1>0</formula1>
    </dataValidation>
    <dataValidation type="decimal" allowBlank="1" showInputMessage="1" showErrorMessage="1" sqref="G8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57421875" style="6" bestFit="1" customWidth="1"/>
    <col min="2" max="2" width="9.140625" style="6" customWidth="1"/>
    <col min="3" max="3" width="11.421875" style="6" bestFit="1" customWidth="1"/>
    <col min="4" max="4" width="9.140625" style="6" customWidth="1"/>
    <col min="5" max="5" width="12.00390625" style="6" customWidth="1"/>
    <col min="6" max="6" width="9.140625" style="6" customWidth="1"/>
    <col min="7" max="7" width="23.57421875" style="6" bestFit="1" customWidth="1"/>
    <col min="8" max="8" width="10.421875" style="6" customWidth="1"/>
    <col min="9" max="9" width="32.421875" style="6" customWidth="1"/>
    <col min="10" max="10" width="6.8515625" style="6" customWidth="1"/>
    <col min="11" max="14" width="5.57421875" style="6" customWidth="1"/>
    <col min="15" max="16" width="9.140625" style="6" customWidth="1"/>
    <col min="17" max="18" width="10.7109375" style="6" customWidth="1"/>
    <col min="19" max="19" width="11.140625" style="6" bestFit="1" customWidth="1"/>
    <col min="20" max="16384" width="9.140625" style="6" customWidth="1"/>
  </cols>
  <sheetData>
    <row r="1" spans="1:6" ht="15.75">
      <c r="A1" s="24" t="s">
        <v>37</v>
      </c>
      <c r="B1" s="23"/>
      <c r="C1" s="23"/>
      <c r="D1" s="23"/>
      <c r="E1" s="23"/>
      <c r="F1" s="23"/>
    </row>
    <row r="2" spans="2:4" ht="12.75">
      <c r="B2" s="7"/>
      <c r="C2" s="7"/>
      <c r="D2" s="7"/>
    </row>
    <row r="3" spans="1:5" ht="13.5" thickBot="1">
      <c r="A3" s="22" t="s">
        <v>31</v>
      </c>
      <c r="B3" s="18" t="s">
        <v>32</v>
      </c>
      <c r="C3" s="18" t="s">
        <v>36</v>
      </c>
      <c r="D3" s="18" t="s">
        <v>33</v>
      </c>
      <c r="E3" s="19" t="s">
        <v>34</v>
      </c>
    </row>
    <row r="4" spans="1:5" ht="12.75">
      <c r="A4" s="40" t="s">
        <v>41</v>
      </c>
      <c r="B4" s="25">
        <v>165</v>
      </c>
      <c r="C4" s="26">
        <v>0.4</v>
      </c>
      <c r="D4" s="20">
        <f>IF(ISBLANK(B4),0,SUM($B$4:$B$28)*C4)</f>
        <v>160</v>
      </c>
      <c r="E4" s="21">
        <f aca="true" t="shared" si="0" ref="E4:E28">IF(ISBLANK(B4),0,((B4-D4)^2)/D4)</f>
        <v>0.15625</v>
      </c>
    </row>
    <row r="5" spans="1:5" ht="12.75">
      <c r="A5" s="40" t="s">
        <v>42</v>
      </c>
      <c r="B5" s="25">
        <v>79</v>
      </c>
      <c r="C5" s="26">
        <v>0.2</v>
      </c>
      <c r="D5" s="20">
        <f aca="true" t="shared" si="1" ref="D5:D28">IF(ISBLANK(B5),0,SUM($B$4:$B$28)*C5)</f>
        <v>80</v>
      </c>
      <c r="E5" s="21">
        <f t="shared" si="0"/>
        <v>0.0125</v>
      </c>
    </row>
    <row r="6" spans="1:5" ht="13.5" thickBot="1">
      <c r="A6" s="40" t="s">
        <v>43</v>
      </c>
      <c r="B6" s="25">
        <v>50</v>
      </c>
      <c r="C6" s="26">
        <v>0.14</v>
      </c>
      <c r="D6" s="20">
        <f t="shared" si="1"/>
        <v>56.00000000000001</v>
      </c>
      <c r="E6" s="21">
        <f t="shared" si="0"/>
        <v>0.6428571428571443</v>
      </c>
    </row>
    <row r="7" spans="1:8" ht="12.75">
      <c r="A7" s="40" t="s">
        <v>44</v>
      </c>
      <c r="B7" s="25">
        <v>44</v>
      </c>
      <c r="C7" s="26">
        <v>0.1</v>
      </c>
      <c r="D7" s="20">
        <f t="shared" si="1"/>
        <v>40</v>
      </c>
      <c r="E7" s="21">
        <f t="shared" si="0"/>
        <v>0.4</v>
      </c>
      <c r="G7" s="48" t="s">
        <v>19</v>
      </c>
      <c r="H7" s="49"/>
    </row>
    <row r="8" spans="1:8" ht="12.75">
      <c r="A8" s="40" t="s">
        <v>45</v>
      </c>
      <c r="B8" s="25">
        <v>32</v>
      </c>
      <c r="C8" s="26">
        <v>0.08</v>
      </c>
      <c r="D8" s="20">
        <f t="shared" si="1"/>
        <v>32</v>
      </c>
      <c r="E8" s="21">
        <f t="shared" si="0"/>
        <v>0</v>
      </c>
      <c r="G8" s="12" t="s">
        <v>0</v>
      </c>
      <c r="H8" s="11">
        <v>0.05</v>
      </c>
    </row>
    <row r="9" spans="1:8" ht="13.5" thickBot="1">
      <c r="A9" s="40" t="s">
        <v>46</v>
      </c>
      <c r="B9" s="25">
        <v>20</v>
      </c>
      <c r="C9" s="26">
        <v>0.06</v>
      </c>
      <c r="D9" s="20">
        <f t="shared" si="1"/>
        <v>24</v>
      </c>
      <c r="E9" s="21">
        <f t="shared" si="0"/>
        <v>0.6666666666666666</v>
      </c>
      <c r="G9" s="16" t="s">
        <v>22</v>
      </c>
      <c r="H9" s="17">
        <f>COUNT(B4:B28)-1</f>
        <v>6</v>
      </c>
    </row>
    <row r="10" spans="1:8" ht="12.75">
      <c r="A10" s="40" t="s">
        <v>47</v>
      </c>
      <c r="B10" s="25">
        <v>10</v>
      </c>
      <c r="C10" s="26">
        <v>0.02</v>
      </c>
      <c r="D10" s="20">
        <f t="shared" si="1"/>
        <v>8</v>
      </c>
      <c r="E10" s="21">
        <f t="shared" si="0"/>
        <v>0.5</v>
      </c>
      <c r="G10" s="8"/>
      <c r="H10" s="8"/>
    </row>
    <row r="11" spans="1:5" ht="13.5" thickBot="1">
      <c r="A11" s="40"/>
      <c r="B11" s="25"/>
      <c r="C11" s="26"/>
      <c r="D11" s="20">
        <f t="shared" si="1"/>
        <v>0</v>
      </c>
      <c r="E11" s="21">
        <f t="shared" si="0"/>
        <v>0</v>
      </c>
    </row>
    <row r="12" spans="1:8" ht="12.75">
      <c r="A12" s="40"/>
      <c r="B12" s="25"/>
      <c r="C12" s="26"/>
      <c r="D12" s="20">
        <f t="shared" si="1"/>
        <v>0</v>
      </c>
      <c r="E12" s="21">
        <f t="shared" si="0"/>
        <v>0</v>
      </c>
      <c r="G12" s="48" t="s">
        <v>23</v>
      </c>
      <c r="H12" s="49"/>
    </row>
    <row r="13" spans="1:8" ht="12.75">
      <c r="A13" s="40"/>
      <c r="B13" s="25"/>
      <c r="C13" s="26"/>
      <c r="D13" s="20">
        <f t="shared" si="1"/>
        <v>0</v>
      </c>
      <c r="E13" s="21">
        <f t="shared" si="0"/>
        <v>0</v>
      </c>
      <c r="G13" s="12" t="s">
        <v>24</v>
      </c>
      <c r="H13" s="13">
        <f>CHIINV(H8,H9)</f>
        <v>12.591587244072656</v>
      </c>
    </row>
    <row r="14" spans="1:8" ht="12.75">
      <c r="A14" s="40"/>
      <c r="B14" s="25"/>
      <c r="C14" s="26"/>
      <c r="D14" s="20">
        <f t="shared" si="1"/>
        <v>0</v>
      </c>
      <c r="E14" s="21">
        <f t="shared" si="0"/>
        <v>0</v>
      </c>
      <c r="G14" s="12" t="s">
        <v>25</v>
      </c>
      <c r="H14" s="14">
        <f>SUM(E4:E28)</f>
        <v>2.3782738095238107</v>
      </c>
    </row>
    <row r="15" spans="1:8" ht="12.75">
      <c r="A15" s="40"/>
      <c r="B15" s="25"/>
      <c r="C15" s="26"/>
      <c r="D15" s="20">
        <f t="shared" si="1"/>
        <v>0</v>
      </c>
      <c r="E15" s="21">
        <f t="shared" si="0"/>
        <v>0</v>
      </c>
      <c r="G15" s="15" t="s">
        <v>39</v>
      </c>
      <c r="H15" s="13">
        <f>CHIDIST(H14,H9)</f>
        <v>0.8818342942402835</v>
      </c>
    </row>
    <row r="16" spans="1:8" ht="13.5" thickBot="1">
      <c r="A16" s="40"/>
      <c r="B16" s="25"/>
      <c r="C16" s="26"/>
      <c r="D16" s="20">
        <f t="shared" si="1"/>
        <v>0</v>
      </c>
      <c r="E16" s="21">
        <f t="shared" si="0"/>
        <v>0</v>
      </c>
      <c r="G16" s="52" t="str">
        <f>IF(H15&lt;$H$8,"Reject the null hypothesis","Do not reject the null hypothesis")</f>
        <v>Do not reject the null hypothesis</v>
      </c>
      <c r="H16" s="53"/>
    </row>
    <row r="17" spans="1:7" ht="12.75">
      <c r="A17" s="40"/>
      <c r="B17" s="25"/>
      <c r="C17" s="26"/>
      <c r="D17" s="20">
        <f t="shared" si="1"/>
        <v>0</v>
      </c>
      <c r="E17" s="21">
        <f t="shared" si="0"/>
        <v>0</v>
      </c>
      <c r="G17" s="27"/>
    </row>
    <row r="18" spans="1:9" ht="12.75">
      <c r="A18" s="40"/>
      <c r="B18" s="25"/>
      <c r="C18" s="26"/>
      <c r="D18" s="20">
        <f t="shared" si="1"/>
        <v>0</v>
      </c>
      <c r="E18" s="21">
        <f t="shared" si="0"/>
        <v>0</v>
      </c>
      <c r="G18" s="42" t="s">
        <v>54</v>
      </c>
      <c r="H18" s="42"/>
      <c r="I18" s="42"/>
    </row>
    <row r="19" spans="1:9" ht="12.75">
      <c r="A19" s="40"/>
      <c r="B19" s="25"/>
      <c r="C19" s="26"/>
      <c r="D19" s="20">
        <f t="shared" si="1"/>
        <v>0</v>
      </c>
      <c r="E19" s="21">
        <f t="shared" si="0"/>
        <v>0</v>
      </c>
      <c r="G19" s="42" t="s">
        <v>57</v>
      </c>
      <c r="H19" s="42"/>
      <c r="I19" s="42"/>
    </row>
    <row r="20" spans="1:9" ht="12.75">
      <c r="A20" s="40"/>
      <c r="B20" s="25"/>
      <c r="C20" s="26"/>
      <c r="D20" s="20">
        <f t="shared" si="1"/>
        <v>0</v>
      </c>
      <c r="E20" s="21">
        <f t="shared" si="0"/>
        <v>0</v>
      </c>
      <c r="G20" s="42" t="s">
        <v>58</v>
      </c>
      <c r="H20" s="42"/>
      <c r="I20" s="42"/>
    </row>
    <row r="21" spans="1:5" ht="12.75">
      <c r="A21" s="40"/>
      <c r="B21" s="25"/>
      <c r="C21" s="26"/>
      <c r="D21" s="20">
        <f t="shared" si="1"/>
        <v>0</v>
      </c>
      <c r="E21" s="21">
        <f t="shared" si="0"/>
        <v>0</v>
      </c>
    </row>
    <row r="22" spans="1:5" ht="12.75">
      <c r="A22" s="40"/>
      <c r="B22" s="25"/>
      <c r="C22" s="26"/>
      <c r="D22" s="20">
        <f t="shared" si="1"/>
        <v>0</v>
      </c>
      <c r="E22" s="21">
        <f t="shared" si="0"/>
        <v>0</v>
      </c>
    </row>
    <row r="23" spans="1:5" ht="12.75">
      <c r="A23" s="40"/>
      <c r="B23" s="25"/>
      <c r="C23" s="26"/>
      <c r="D23" s="20">
        <f t="shared" si="1"/>
        <v>0</v>
      </c>
      <c r="E23" s="21">
        <f t="shared" si="0"/>
        <v>0</v>
      </c>
    </row>
    <row r="24" spans="1:5" ht="12.75">
      <c r="A24" s="40"/>
      <c r="B24" s="25"/>
      <c r="C24" s="26"/>
      <c r="D24" s="20">
        <f t="shared" si="1"/>
        <v>0</v>
      </c>
      <c r="E24" s="21">
        <f t="shared" si="0"/>
        <v>0</v>
      </c>
    </row>
    <row r="25" spans="1:5" ht="12.75">
      <c r="A25" s="40"/>
      <c r="B25" s="25"/>
      <c r="C25" s="26"/>
      <c r="D25" s="20">
        <f t="shared" si="1"/>
        <v>0</v>
      </c>
      <c r="E25" s="21">
        <f t="shared" si="0"/>
        <v>0</v>
      </c>
    </row>
    <row r="26" spans="1:5" ht="12.75">
      <c r="A26" s="40"/>
      <c r="B26" s="25"/>
      <c r="C26" s="26"/>
      <c r="D26" s="20">
        <f t="shared" si="1"/>
        <v>0</v>
      </c>
      <c r="E26" s="21">
        <f t="shared" si="0"/>
        <v>0</v>
      </c>
    </row>
    <row r="27" spans="1:5" ht="12.75">
      <c r="A27" s="40"/>
      <c r="B27" s="25"/>
      <c r="C27" s="26"/>
      <c r="D27" s="20">
        <f t="shared" si="1"/>
        <v>0</v>
      </c>
      <c r="E27" s="21">
        <f t="shared" si="0"/>
        <v>0</v>
      </c>
    </row>
    <row r="28" spans="1:5" ht="12.75">
      <c r="A28" s="40"/>
      <c r="B28" s="25"/>
      <c r="C28" s="26"/>
      <c r="D28" s="20">
        <f t="shared" si="1"/>
        <v>0</v>
      </c>
      <c r="E28" s="21">
        <f t="shared" si="0"/>
        <v>0</v>
      </c>
    </row>
    <row r="30" spans="1:5" ht="19.5">
      <c r="A30" s="43">
        <f>IF(SUM(C4:C28)&lt;&gt;1,"ERROR:  Total of % Expected MUST EQUAL 100%","")</f>
      </c>
      <c r="B30" s="44"/>
      <c r="C30" s="44"/>
      <c r="D30" s="44"/>
      <c r="E30" s="44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12:H12"/>
    <mergeCell ref="G16:H16"/>
    <mergeCell ref="G7:H7"/>
  </mergeCells>
  <dataValidations count="2">
    <dataValidation type="whole" operator="greaterThanOrEqual" allowBlank="1" showInputMessage="1" showErrorMessage="1" sqref="B4:B28">
      <formula1>0</formula1>
    </dataValidation>
    <dataValidation type="decimal" allowBlank="1" showInputMessage="1" showErrorMessage="1" sqref="C4:C28 H8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3.57421875" style="6" bestFit="1" customWidth="1"/>
    <col min="2" max="7" width="9.140625" style="6" customWidth="1"/>
    <col min="8" max="8" width="4.7109375" style="6" customWidth="1"/>
    <col min="9" max="9" width="6.28125" style="6" hidden="1" customWidth="1"/>
    <col min="10" max="12" width="5.140625" style="6" hidden="1" customWidth="1"/>
    <col min="13" max="13" width="4.57421875" style="6" hidden="1" customWidth="1"/>
    <col min="14" max="16384" width="9.140625" style="6" customWidth="1"/>
  </cols>
  <sheetData>
    <row r="1" spans="1:3" ht="15.75">
      <c r="A1" s="4" t="s">
        <v>38</v>
      </c>
      <c r="B1" s="5"/>
      <c r="C1" s="5"/>
    </row>
    <row r="2" ht="12.75"/>
    <row r="3" spans="1:7" ht="12.75">
      <c r="A3" s="54" t="s">
        <v>1</v>
      </c>
      <c r="B3" s="54"/>
      <c r="C3" s="54"/>
      <c r="D3" s="54"/>
      <c r="E3" s="54"/>
      <c r="F3" s="54"/>
      <c r="G3" s="54"/>
    </row>
    <row r="4" spans="1:13" ht="12.75">
      <c r="A4" s="34"/>
      <c r="B4" s="59" t="s">
        <v>2</v>
      </c>
      <c r="C4" s="60"/>
      <c r="D4" s="60"/>
      <c r="E4" s="60"/>
      <c r="F4" s="61"/>
      <c r="G4" s="34"/>
      <c r="I4" s="38" t="s">
        <v>3</v>
      </c>
      <c r="J4" s="38"/>
      <c r="K4" s="38"/>
      <c r="L4" s="38"/>
      <c r="M4" s="38"/>
    </row>
    <row r="5" spans="1:13" ht="12.75">
      <c r="A5" s="47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29" t="s">
        <v>10</v>
      </c>
      <c r="I5" s="57" t="s">
        <v>11</v>
      </c>
      <c r="J5" s="57"/>
      <c r="K5" s="57"/>
      <c r="L5" s="57"/>
      <c r="M5" s="57"/>
    </row>
    <row r="6" spans="1:13" ht="12.75">
      <c r="A6" s="2" t="s">
        <v>12</v>
      </c>
      <c r="B6" s="3">
        <v>27</v>
      </c>
      <c r="C6" s="3">
        <v>35</v>
      </c>
      <c r="D6" s="3">
        <v>33</v>
      </c>
      <c r="E6" s="3">
        <v>25</v>
      </c>
      <c r="F6" s="3"/>
      <c r="G6" s="34">
        <f aca="true" t="shared" si="0" ref="G6:G11">SUM(B6:F6)</f>
        <v>120</v>
      </c>
      <c r="I6" s="39">
        <f aca="true" t="shared" si="1" ref="I6:M10">B6-B16</f>
        <v>3</v>
      </c>
      <c r="J6" s="39">
        <f t="shared" si="1"/>
        <v>5</v>
      </c>
      <c r="K6" s="39">
        <f t="shared" si="1"/>
        <v>-3</v>
      </c>
      <c r="L6" s="39">
        <f t="shared" si="1"/>
        <v>-5</v>
      </c>
      <c r="M6" s="39">
        <f t="shared" si="1"/>
        <v>0</v>
      </c>
    </row>
    <row r="7" spans="1:28" ht="12.75">
      <c r="A7" s="2" t="s">
        <v>13</v>
      </c>
      <c r="B7" s="3">
        <v>13</v>
      </c>
      <c r="C7" s="3">
        <v>15</v>
      </c>
      <c r="D7" s="3">
        <v>27</v>
      </c>
      <c r="E7" s="3">
        <v>25</v>
      </c>
      <c r="F7" s="3"/>
      <c r="G7" s="34">
        <f t="shared" si="0"/>
        <v>80</v>
      </c>
      <c r="I7" s="39">
        <f t="shared" si="1"/>
        <v>-3</v>
      </c>
      <c r="J7" s="39">
        <f t="shared" si="1"/>
        <v>-5</v>
      </c>
      <c r="K7" s="39">
        <f t="shared" si="1"/>
        <v>3</v>
      </c>
      <c r="L7" s="39">
        <f t="shared" si="1"/>
        <v>5</v>
      </c>
      <c r="M7" s="39">
        <f t="shared" si="1"/>
        <v>0</v>
      </c>
      <c r="N7" s="46" t="s">
        <v>26</v>
      </c>
      <c r="O7" s="46"/>
      <c r="P7" s="46"/>
      <c r="Q7" s="46"/>
      <c r="R7" s="46"/>
      <c r="S7" s="46"/>
      <c r="T7" s="46"/>
      <c r="U7" s="46"/>
      <c r="V7" s="45"/>
      <c r="W7" s="45"/>
      <c r="X7" s="45"/>
      <c r="Y7" s="45"/>
      <c r="Z7" s="45"/>
      <c r="AA7" s="45"/>
      <c r="AB7" s="45"/>
    </row>
    <row r="8" spans="1:28" ht="12.75">
      <c r="A8" s="2" t="s">
        <v>14</v>
      </c>
      <c r="B8" s="3"/>
      <c r="C8" s="3"/>
      <c r="D8" s="3"/>
      <c r="E8" s="3"/>
      <c r="F8" s="3"/>
      <c r="G8" s="34">
        <f t="shared" si="0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46" t="s">
        <v>27</v>
      </c>
      <c r="O8" s="46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</row>
    <row r="9" spans="1:28" ht="12.75">
      <c r="A9" s="2" t="s">
        <v>15</v>
      </c>
      <c r="B9" s="3"/>
      <c r="C9" s="3"/>
      <c r="D9" s="3"/>
      <c r="E9" s="3"/>
      <c r="F9" s="3"/>
      <c r="G9" s="34">
        <f t="shared" si="0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46" t="s">
        <v>28</v>
      </c>
      <c r="O9" s="46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</row>
    <row r="10" spans="1:28" ht="12.75">
      <c r="A10" s="2" t="s">
        <v>16</v>
      </c>
      <c r="B10" s="3"/>
      <c r="C10" s="3"/>
      <c r="D10" s="3"/>
      <c r="E10" s="3"/>
      <c r="F10" s="3"/>
      <c r="G10" s="34">
        <f t="shared" si="0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46" t="s">
        <v>29</v>
      </c>
      <c r="O10" s="46"/>
      <c r="P10" s="46"/>
      <c r="Q10" s="46"/>
      <c r="R10" s="46"/>
      <c r="S10" s="46"/>
      <c r="T10" s="46"/>
      <c r="U10" s="46"/>
      <c r="V10" s="45"/>
      <c r="W10" s="45"/>
      <c r="X10" s="45"/>
      <c r="Y10" s="45"/>
      <c r="Z10" s="45"/>
      <c r="AA10" s="45"/>
      <c r="AB10" s="45"/>
    </row>
    <row r="11" spans="1:28" ht="12.75">
      <c r="A11" s="32" t="s">
        <v>10</v>
      </c>
      <c r="B11" s="34">
        <f>SUM(B6:B10)</f>
        <v>40</v>
      </c>
      <c r="C11" s="34">
        <f>SUM(C6:C10)</f>
        <v>50</v>
      </c>
      <c r="D11" s="34">
        <f>SUM(D6:D10)</f>
        <v>60</v>
      </c>
      <c r="E11" s="34">
        <f>SUM(E6:E10)</f>
        <v>50</v>
      </c>
      <c r="F11" s="34">
        <f>SUM(F6:F10)</f>
        <v>0</v>
      </c>
      <c r="G11" s="34">
        <f t="shared" si="0"/>
        <v>200</v>
      </c>
      <c r="I11" s="28"/>
      <c r="J11" s="28"/>
      <c r="K11" s="28"/>
      <c r="L11" s="28"/>
      <c r="M11" s="28"/>
      <c r="N11" s="46" t="s">
        <v>30</v>
      </c>
      <c r="O11" s="46"/>
      <c r="P11" s="46"/>
      <c r="Q11" s="46"/>
      <c r="R11" s="46"/>
      <c r="S11" s="46"/>
      <c r="T11" s="46"/>
      <c r="U11" s="46"/>
      <c r="V11" s="45"/>
      <c r="W11" s="45"/>
      <c r="X11" s="45"/>
      <c r="Y11" s="45"/>
      <c r="Z11" s="45"/>
      <c r="AA11" s="45"/>
      <c r="AB11" s="45"/>
    </row>
    <row r="12" spans="9:13" ht="12.75">
      <c r="I12" s="28"/>
      <c r="J12" s="28"/>
      <c r="K12" s="28"/>
      <c r="L12" s="28"/>
      <c r="M12" s="28"/>
    </row>
    <row r="13" spans="1:13" ht="12.75">
      <c r="A13" s="54" t="s">
        <v>17</v>
      </c>
      <c r="B13" s="54"/>
      <c r="C13" s="54"/>
      <c r="D13" s="54"/>
      <c r="E13" s="54"/>
      <c r="F13" s="54"/>
      <c r="G13" s="54"/>
      <c r="I13" s="28"/>
      <c r="J13" s="28"/>
      <c r="K13" s="28"/>
      <c r="L13" s="28"/>
      <c r="M13" s="28"/>
    </row>
    <row r="14" spans="1:13" ht="12.75">
      <c r="A14" s="30"/>
      <c r="B14" s="62" t="str">
        <f>B4</f>
        <v>Column variable</v>
      </c>
      <c r="C14" s="63"/>
      <c r="D14" s="63"/>
      <c r="E14" s="63"/>
      <c r="F14" s="64"/>
      <c r="G14" s="30"/>
      <c r="I14" s="28"/>
      <c r="J14" s="28"/>
      <c r="K14" s="28"/>
      <c r="L14" s="28"/>
      <c r="M14" s="28"/>
    </row>
    <row r="15" spans="1:13" ht="12.75">
      <c r="A15" s="31" t="str">
        <f aca="true" t="shared" si="2" ref="A15:A20">A5</f>
        <v>Row variable</v>
      </c>
      <c r="B15" s="29" t="str">
        <f>B5</f>
        <v>C1</v>
      </c>
      <c r="C15" s="29" t="str">
        <f>C5</f>
        <v>C2</v>
      </c>
      <c r="D15" s="29" t="str">
        <f>D5</f>
        <v>C3</v>
      </c>
      <c r="E15" s="29" t="str">
        <f>E5</f>
        <v>C4</v>
      </c>
      <c r="F15" s="29" t="str">
        <f>F5</f>
        <v>C5</v>
      </c>
      <c r="G15" s="31" t="s">
        <v>10</v>
      </c>
      <c r="I15" s="58" t="s">
        <v>18</v>
      </c>
      <c r="J15" s="58"/>
      <c r="K15" s="58"/>
      <c r="L15" s="58"/>
      <c r="M15" s="58"/>
    </row>
    <row r="16" spans="1:13" ht="12.75">
      <c r="A16" s="32" t="str">
        <f t="shared" si="2"/>
        <v>R1</v>
      </c>
      <c r="B16" s="33">
        <f aca="true" t="shared" si="3" ref="B16:F20">$G6*B$11/$G$11</f>
        <v>24</v>
      </c>
      <c r="C16" s="33">
        <f t="shared" si="3"/>
        <v>30</v>
      </c>
      <c r="D16" s="33">
        <f t="shared" si="3"/>
        <v>36</v>
      </c>
      <c r="E16" s="33">
        <f t="shared" si="3"/>
        <v>30</v>
      </c>
      <c r="F16" s="33">
        <f t="shared" si="3"/>
        <v>0</v>
      </c>
      <c r="G16" s="34">
        <f aca="true" t="shared" si="4" ref="G16:G21">SUM(B16:F16)</f>
        <v>120</v>
      </c>
      <c r="I16" s="39">
        <f aca="true" t="shared" si="5" ref="I16:M20">IF(ISBLANK(B6),0,I6^2/B16)</f>
        <v>0.375</v>
      </c>
      <c r="J16" s="39">
        <f t="shared" si="5"/>
        <v>0.8333333333333334</v>
      </c>
      <c r="K16" s="39">
        <f t="shared" si="5"/>
        <v>0.25</v>
      </c>
      <c r="L16" s="39">
        <f t="shared" si="5"/>
        <v>0.8333333333333334</v>
      </c>
      <c r="M16" s="39">
        <f t="shared" si="5"/>
        <v>0</v>
      </c>
    </row>
    <row r="17" spans="1:13" ht="12.75">
      <c r="A17" s="32" t="str">
        <f t="shared" si="2"/>
        <v>R2</v>
      </c>
      <c r="B17" s="33">
        <f t="shared" si="3"/>
        <v>16</v>
      </c>
      <c r="C17" s="33">
        <f t="shared" si="3"/>
        <v>20</v>
      </c>
      <c r="D17" s="33">
        <f t="shared" si="3"/>
        <v>24</v>
      </c>
      <c r="E17" s="33">
        <f t="shared" si="3"/>
        <v>20</v>
      </c>
      <c r="F17" s="33">
        <f t="shared" si="3"/>
        <v>0</v>
      </c>
      <c r="G17" s="34">
        <f t="shared" si="4"/>
        <v>80</v>
      </c>
      <c r="I17" s="39">
        <f t="shared" si="5"/>
        <v>0.5625</v>
      </c>
      <c r="J17" s="39">
        <f t="shared" si="5"/>
        <v>1.25</v>
      </c>
      <c r="K17" s="39">
        <f t="shared" si="5"/>
        <v>0.375</v>
      </c>
      <c r="L17" s="39">
        <f t="shared" si="5"/>
        <v>1.25</v>
      </c>
      <c r="M17" s="39">
        <f t="shared" si="5"/>
        <v>0</v>
      </c>
    </row>
    <row r="18" spans="1:13" ht="12.75">
      <c r="A18" s="32" t="str">
        <f t="shared" si="2"/>
        <v>R3</v>
      </c>
      <c r="B18" s="33">
        <f t="shared" si="3"/>
        <v>0</v>
      </c>
      <c r="C18" s="33">
        <f t="shared" si="3"/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4">
        <f t="shared" si="4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</row>
    <row r="19" spans="1:13" ht="12.75">
      <c r="A19" s="32" t="str">
        <f t="shared" si="2"/>
        <v>R4</v>
      </c>
      <c r="B19" s="33">
        <f t="shared" si="3"/>
        <v>0</v>
      </c>
      <c r="C19" s="33">
        <f t="shared" si="3"/>
        <v>0</v>
      </c>
      <c r="D19" s="33">
        <f t="shared" si="3"/>
        <v>0</v>
      </c>
      <c r="E19" s="33">
        <f t="shared" si="3"/>
        <v>0</v>
      </c>
      <c r="F19" s="33">
        <f t="shared" si="3"/>
        <v>0</v>
      </c>
      <c r="G19" s="34">
        <f t="shared" si="4"/>
        <v>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 t="shared" si="5"/>
        <v>0</v>
      </c>
    </row>
    <row r="20" spans="1:13" ht="12.75">
      <c r="A20" s="32" t="str">
        <f t="shared" si="2"/>
        <v>R5</v>
      </c>
      <c r="B20" s="33">
        <f t="shared" si="3"/>
        <v>0</v>
      </c>
      <c r="C20" s="33">
        <f t="shared" si="3"/>
        <v>0</v>
      </c>
      <c r="D20" s="33">
        <f t="shared" si="3"/>
        <v>0</v>
      </c>
      <c r="E20" s="33">
        <f t="shared" si="3"/>
        <v>0</v>
      </c>
      <c r="F20" s="33">
        <f t="shared" si="3"/>
        <v>0</v>
      </c>
      <c r="G20" s="34">
        <f t="shared" si="4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</row>
    <row r="21" spans="1:7" ht="12.75">
      <c r="A21" s="35" t="s">
        <v>10</v>
      </c>
      <c r="B21" s="34">
        <f>SUM(B16:B20)</f>
        <v>40</v>
      </c>
      <c r="C21" s="34">
        <f>SUM(C16:C20)</f>
        <v>50</v>
      </c>
      <c r="D21" s="34">
        <f>SUM(D16:D20)</f>
        <v>60</v>
      </c>
      <c r="E21" s="34">
        <f>SUM(E16:E20)</f>
        <v>50</v>
      </c>
      <c r="F21" s="34">
        <f>SUM(F16:F20)</f>
        <v>0</v>
      </c>
      <c r="G21" s="34">
        <f t="shared" si="4"/>
        <v>200</v>
      </c>
    </row>
    <row r="22" ht="12.75"/>
    <row r="23" spans="1:2" ht="12.75">
      <c r="A23" s="54" t="s">
        <v>19</v>
      </c>
      <c r="B23" s="54"/>
    </row>
    <row r="24" spans="1:2" ht="12.75">
      <c r="A24" s="36" t="s">
        <v>0</v>
      </c>
      <c r="B24" s="3">
        <v>0.05</v>
      </c>
    </row>
    <row r="25" spans="1:2" ht="12.75">
      <c r="A25" s="30" t="s">
        <v>20</v>
      </c>
      <c r="B25" s="34">
        <f>COUNTIF(G6:G10,"&gt;0")</f>
        <v>2</v>
      </c>
    </row>
    <row r="26" spans="1:2" ht="12.75">
      <c r="A26" s="30" t="s">
        <v>21</v>
      </c>
      <c r="B26" s="34">
        <f>COUNTIF(B11:F11,"&gt;0")</f>
        <v>4</v>
      </c>
    </row>
    <row r="27" spans="1:2" ht="12.75">
      <c r="A27" s="30" t="s">
        <v>22</v>
      </c>
      <c r="B27" s="34">
        <f>($B$25-1)*($B$26-1)</f>
        <v>3</v>
      </c>
    </row>
    <row r="28" ht="12.75"/>
    <row r="29" spans="1:2" ht="12.75">
      <c r="A29" s="54" t="s">
        <v>23</v>
      </c>
      <c r="B29" s="54"/>
    </row>
    <row r="30" spans="1:2" ht="12.75">
      <c r="A30" s="36" t="s">
        <v>24</v>
      </c>
      <c r="B30" s="34">
        <f>CHIINV(B24,B27)</f>
        <v>7.81472776394987</v>
      </c>
    </row>
    <row r="31" spans="1:2" ht="12.75">
      <c r="A31" s="36" t="s">
        <v>25</v>
      </c>
      <c r="B31" s="34">
        <f>SUM($I$16:$M$20)</f>
        <v>5.729166666666667</v>
      </c>
    </row>
    <row r="32" spans="1:2" ht="12.75">
      <c r="A32" s="37" t="s">
        <v>39</v>
      </c>
      <c r="B32" s="41">
        <f>CHIDIST(B31,B27)</f>
        <v>0.12555660453473533</v>
      </c>
    </row>
    <row r="33" spans="1:2" ht="12.75">
      <c r="A33" s="55" t="str">
        <f>IF(B32&lt;B24,"Reject the null hypothesis","Do not reject the null hypothesis")</f>
        <v>Do not reject the null hypothesis</v>
      </c>
      <c r="B33" s="56"/>
    </row>
    <row r="34" ht="12.75"/>
    <row r="35" spans="1:14" ht="12.75">
      <c r="A35" s="42" t="s">
        <v>55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2.75">
      <c r="A36" s="42" t="s">
        <v>56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</sheetData>
  <sheetProtection password="87CD" sheet="1" formatCells="0" formatColumns="0" formatRows="0" insertColumns="0" insertRows="0" insertHyperlinks="0" deleteColumns="0" deleteRows="0" sort="0" autoFilter="0" pivotTables="0"/>
  <mergeCells count="9">
    <mergeCell ref="A23:B23"/>
    <mergeCell ref="A29:B29"/>
    <mergeCell ref="A33:B33"/>
    <mergeCell ref="A3:G3"/>
    <mergeCell ref="A13:G13"/>
    <mergeCell ref="I5:M5"/>
    <mergeCell ref="I15:M15"/>
    <mergeCell ref="B4:F4"/>
    <mergeCell ref="B14:F14"/>
  </mergeCells>
  <dataValidations count="1">
    <dataValidation type="decimal" allowBlank="1" showInputMessage="1" showErrorMessage="1" sqref="B2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Powell</cp:lastModifiedBy>
  <cp:lastPrinted>2002-07-31T04:33:53Z</cp:lastPrinted>
  <dcterms:created xsi:type="dcterms:W3CDTF">2000-10-14T20:22:00Z</dcterms:created>
  <dcterms:modified xsi:type="dcterms:W3CDTF">2011-02-04T00:47:30Z</dcterms:modified>
  <cp:category/>
  <cp:version/>
  <cp:contentType/>
  <cp:contentStatus/>
</cp:coreProperties>
</file>