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PROB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<sst xmlns="http://schemas.openxmlformats.org/spreadsheetml/2006/main" count="120" uniqueCount="87">
  <si>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FAIR</t>
  </si>
  <si>
    <t>MARKET</t>
  </si>
  <si>
    <t>VALUE</t>
  </si>
  <si>
    <t>BOOK</t>
  </si>
  <si>
    <t>CURRENT ASSET</t>
  </si>
  <si>
    <t>LAND</t>
  </si>
  <si>
    <t>BUILDING (20 YR LIFE)</t>
  </si>
  <si>
    <t>EQUIPMENT (10 YR LIFE)</t>
  </si>
  <si>
    <t>CURRENT LIABILITIES</t>
  </si>
  <si>
    <t>COMMON STOCK</t>
  </si>
  <si>
    <t>ADDITIONAL PAID IN CAPITAL</t>
  </si>
  <si>
    <t>RETAINED EARNINGS</t>
  </si>
  <si>
    <t>dr (cr)</t>
  </si>
  <si>
    <t xml:space="preserve">   CHECK TOTAL</t>
  </si>
  <si>
    <t>DIFFERENCE</t>
  </si>
  <si>
    <t xml:space="preserve">   Net income</t>
  </si>
  <si>
    <t xml:space="preserve">On January 1, 2003, Cale Corp. paid $1,020,000 to purchase Kaltop Co.  Kaltop maintained separate incorporation. </t>
  </si>
  <si>
    <t>Cale used the equity method to account for the investment.  Cale also paid $20,000 to investment bankers to arrange</t>
  </si>
  <si>
    <t>Katop's assets, liabilities, and stockholders' equity accounts were as follows:</t>
  </si>
  <si>
    <t>REQUIRED:</t>
  </si>
  <si>
    <t>A.  Determine any investment cost over the book value of the net assets of Kaltop and any goodwill.</t>
  </si>
  <si>
    <t>PARTIAL WORKSHEET FOR DECEMBER 31, 2003:</t>
  </si>
  <si>
    <t>CALE</t>
  </si>
  <si>
    <t>KALTOP</t>
  </si>
  <si>
    <t>INCOME STATEMENT:</t>
  </si>
  <si>
    <t xml:space="preserve">   Revenue</t>
  </si>
  <si>
    <t xml:space="preserve">   Expenses</t>
  </si>
  <si>
    <t xml:space="preserve">      Net income</t>
  </si>
  <si>
    <t>RETAINED EARNINGS STATEMENT:</t>
  </si>
  <si>
    <t xml:space="preserve">   Less dividends paid</t>
  </si>
  <si>
    <t xml:space="preserve">      Retained earning 12/31/2003</t>
  </si>
  <si>
    <t>BALANCE SHEET 12/31/2003</t>
  </si>
  <si>
    <t xml:space="preserve">   Current assets</t>
  </si>
  <si>
    <t xml:space="preserve">   Land</t>
  </si>
  <si>
    <t xml:space="preserve">   Buildings</t>
  </si>
  <si>
    <t xml:space="preserve">   Equipment</t>
  </si>
  <si>
    <t xml:space="preserve">   Long term liabilities</t>
  </si>
  <si>
    <t xml:space="preserve">   Common stock</t>
  </si>
  <si>
    <t xml:space="preserve">   Additional paid in capital</t>
  </si>
  <si>
    <t xml:space="preserve">   Retained earnings 1/1/2003</t>
  </si>
  <si>
    <t xml:space="preserve">   Investment in Kaltop</t>
  </si>
  <si>
    <t xml:space="preserve">   Goodwill (if any)</t>
  </si>
  <si>
    <t xml:space="preserve">     at the end of the year, using the equity method.</t>
  </si>
  <si>
    <t>dr</t>
  </si>
  <si>
    <t>cr</t>
  </si>
  <si>
    <t>ELIMINATIONS</t>
  </si>
  <si>
    <t>PART A</t>
  </si>
  <si>
    <t>COST</t>
  </si>
  <si>
    <t>BOOK VALUE</t>
  </si>
  <si>
    <t>ASSIGNED TO:</t>
  </si>
  <si>
    <t xml:space="preserve">   LAND</t>
  </si>
  <si>
    <t xml:space="preserve">   EQUIPMENT</t>
  </si>
  <si>
    <t xml:space="preserve">   BUILDING</t>
  </si>
  <si>
    <t xml:space="preserve">         TOTAL</t>
  </si>
  <si>
    <t>LIFE</t>
  </si>
  <si>
    <t>AMORTIZATION</t>
  </si>
  <si>
    <t xml:space="preserve">     GOODWILL</t>
  </si>
  <si>
    <t>PART B</t>
  </si>
  <si>
    <t xml:space="preserve">   CASH</t>
  </si>
  <si>
    <t>PART C</t>
  </si>
  <si>
    <t>CASH</t>
  </si>
  <si>
    <t>S</t>
  </si>
  <si>
    <t>A</t>
  </si>
  <si>
    <t>dr(cr)</t>
  </si>
  <si>
    <t>I</t>
  </si>
  <si>
    <t>D</t>
  </si>
  <si>
    <t>E</t>
  </si>
  <si>
    <t>PART D</t>
  </si>
  <si>
    <t>RETAINED EARNINGS, 1/1/2003</t>
  </si>
  <si>
    <t>BUILDINGS</t>
  </si>
  <si>
    <t>EQUIPMENT</t>
  </si>
  <si>
    <t>GOODWILL</t>
  </si>
  <si>
    <t xml:space="preserve">       TOTAL BALANCE SHEET</t>
  </si>
  <si>
    <t xml:space="preserve">   DIVIDENDS PAID</t>
  </si>
  <si>
    <t xml:space="preserve">   DEPRECIATION EXPENSE</t>
  </si>
  <si>
    <t xml:space="preserve">   BUILDINGS</t>
  </si>
  <si>
    <t xml:space="preserve">   INVESTMENT IN SUBSIDIARY</t>
  </si>
  <si>
    <t>EQUITY INCOME IN SUBSIDIARY</t>
  </si>
  <si>
    <t>INVESTMENT IN SUBSIDIARY</t>
  </si>
  <si>
    <t>the acquisition.  Since it was a cash purchase, there were no issue costs for securities.</t>
  </si>
  <si>
    <t>LONG TERM LIABILITIES</t>
  </si>
  <si>
    <t xml:space="preserve">   Equity income in subsidiary</t>
  </si>
  <si>
    <t xml:space="preserve">   Current liabilities</t>
  </si>
  <si>
    <t>B.  Create a journal entry to record the purchase of Kaltop's stock on January 1, 2003.</t>
  </si>
  <si>
    <t>C.  Create the journal entries to record the income of the subsidiary and the investment of the subsidiary</t>
  </si>
  <si>
    <t>D.  Create the eliminations for the consolidated worksheet required at the end of the year.</t>
  </si>
  <si>
    <t xml:space="preserve">   EQUITY INCOME IN SUBSIDIARY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</si>
</sst>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u val="single"/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44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44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1" fontId="2" fillId="0" borderId="0" xfId="42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9.140625" style="18" customWidth="1"/>
    <col min="2" max="2" width="18.57421875" style="18" customWidth="1"/>
    <col min="3" max="4" width="9.140625" style="18" customWidth="1"/>
    <col min="5" max="6" width="16.140625" style="18" bestFit="1" customWidth="1"/>
    <col min="7" max="7" width="4.57421875" style="18" customWidth="1"/>
    <col min="8" max="8" width="13.421875" style="18" customWidth="1"/>
    <col min="9" max="9" width="4.140625" style="18" customWidth="1"/>
    <col min="10" max="10" width="16.421875" style="2" customWidth="1"/>
    <col min="11" max="11" width="14.140625" style="2" customWidth="1"/>
  </cols>
  <sheetData>
    <row r="1" ht="15.75">
      <c r="A1" s="19"/>
    </row>
    <row r="3" spans="1:9" ht="15.75">
      <c r="A3" s="1" t="s">
        <v>16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17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 t="s">
        <v>79</v>
      </c>
      <c r="B5" s="2"/>
      <c r="C5" s="2"/>
      <c r="D5" s="2"/>
      <c r="E5" s="2"/>
      <c r="F5" s="2"/>
      <c r="G5" s="2"/>
      <c r="H5" s="2"/>
      <c r="I5" s="2"/>
    </row>
    <row r="6" spans="1:9" ht="15.75">
      <c r="A6" s="1" t="s">
        <v>18</v>
      </c>
      <c r="B6" s="2"/>
      <c r="C6" s="2"/>
      <c r="D6" s="2"/>
      <c r="E6" s="2"/>
      <c r="F6" s="2"/>
      <c r="G6" s="2"/>
      <c r="H6" s="2"/>
      <c r="I6" s="2"/>
    </row>
    <row r="7" spans="1:9" ht="16.5" thickBot="1">
      <c r="A7" s="1"/>
      <c r="B7" s="2"/>
      <c r="C7" s="2"/>
      <c r="D7" s="2"/>
      <c r="E7" s="20">
        <v>37622</v>
      </c>
      <c r="F7" s="20"/>
      <c r="G7" s="14"/>
      <c r="H7" s="2"/>
      <c r="I7" s="2"/>
    </row>
    <row r="8" spans="2:9" ht="15.75">
      <c r="B8" s="2"/>
      <c r="C8" s="2"/>
      <c r="D8" s="2"/>
      <c r="E8" s="3"/>
      <c r="F8" s="3" t="s">
        <v>0</v>
      </c>
      <c r="G8" s="3"/>
      <c r="H8" s="2"/>
      <c r="I8" s="2"/>
    </row>
    <row r="9" spans="1:9" ht="15.75">
      <c r="A9" s="2"/>
      <c r="B9" s="2"/>
      <c r="C9" s="2"/>
      <c r="D9" s="2"/>
      <c r="E9" s="3" t="s">
        <v>3</v>
      </c>
      <c r="F9" s="3" t="s">
        <v>1</v>
      </c>
      <c r="G9" s="3"/>
      <c r="H9" s="2"/>
      <c r="I9" s="2"/>
    </row>
    <row r="10" spans="1:9" ht="16.5" thickBot="1">
      <c r="A10" s="2"/>
      <c r="B10" s="2"/>
      <c r="C10" s="2"/>
      <c r="D10" s="2"/>
      <c r="E10" s="10" t="s">
        <v>2</v>
      </c>
      <c r="F10" s="10" t="s">
        <v>2</v>
      </c>
      <c r="G10" s="15"/>
      <c r="H10" s="2"/>
      <c r="I10" s="2"/>
    </row>
    <row r="11" spans="1:9" ht="15.75">
      <c r="A11" s="2"/>
      <c r="B11" s="2"/>
      <c r="C11" s="2"/>
      <c r="D11" s="2"/>
      <c r="E11" s="4" t="s">
        <v>12</v>
      </c>
      <c r="F11" s="4" t="s">
        <v>12</v>
      </c>
      <c r="G11" s="4"/>
      <c r="H11" s="8" t="s">
        <v>14</v>
      </c>
      <c r="I11" s="8"/>
    </row>
    <row r="12" spans="1:9" ht="15.75">
      <c r="A12" s="2"/>
      <c r="B12" s="2" t="s">
        <v>4</v>
      </c>
      <c r="C12" s="2"/>
      <c r="D12" s="2"/>
      <c r="E12" s="5">
        <v>120000</v>
      </c>
      <c r="F12" s="5">
        <v>120000</v>
      </c>
      <c r="G12" s="5"/>
      <c r="H12" s="6">
        <f aca="true" t="shared" si="0" ref="H12:H17">+F12-E12</f>
        <v>0</v>
      </c>
      <c r="I12" s="6"/>
    </row>
    <row r="13" spans="1:9" ht="15.75">
      <c r="A13" s="2"/>
      <c r="B13" s="2" t="s">
        <v>5</v>
      </c>
      <c r="C13" s="2"/>
      <c r="D13" s="2"/>
      <c r="E13" s="5">
        <v>72000</v>
      </c>
      <c r="F13" s="5">
        <v>192000</v>
      </c>
      <c r="G13" s="5"/>
      <c r="H13" s="6">
        <f t="shared" si="0"/>
        <v>120000</v>
      </c>
      <c r="I13" s="6"/>
    </row>
    <row r="14" spans="1:9" ht="15.75">
      <c r="A14" s="2"/>
      <c r="B14" s="2" t="s">
        <v>6</v>
      </c>
      <c r="C14" s="2"/>
      <c r="D14" s="2"/>
      <c r="E14" s="5">
        <v>240000</v>
      </c>
      <c r="F14" s="5">
        <v>268000</v>
      </c>
      <c r="G14" s="5"/>
      <c r="H14" s="6">
        <f t="shared" si="0"/>
        <v>28000</v>
      </c>
      <c r="I14" s="6"/>
    </row>
    <row r="15" spans="1:9" ht="15.75">
      <c r="A15" s="2"/>
      <c r="B15" s="2" t="s">
        <v>7</v>
      </c>
      <c r="C15" s="2"/>
      <c r="D15" s="2"/>
      <c r="E15" s="5">
        <v>540000</v>
      </c>
      <c r="F15" s="5">
        <v>516000</v>
      </c>
      <c r="G15" s="5"/>
      <c r="H15" s="6">
        <f t="shared" si="0"/>
        <v>-24000</v>
      </c>
      <c r="I15" s="6"/>
    </row>
    <row r="16" spans="1:9" ht="15.75">
      <c r="A16" s="2"/>
      <c r="B16" s="2" t="s">
        <v>8</v>
      </c>
      <c r="C16" s="2"/>
      <c r="D16" s="2"/>
      <c r="E16" s="5">
        <v>-24000</v>
      </c>
      <c r="F16" s="5">
        <v>-24000</v>
      </c>
      <c r="G16" s="5"/>
      <c r="H16" s="6">
        <f t="shared" si="0"/>
        <v>0</v>
      </c>
      <c r="I16" s="6"/>
    </row>
    <row r="17" spans="1:9" ht="15.75">
      <c r="A17" s="2"/>
      <c r="B17" s="2" t="s">
        <v>80</v>
      </c>
      <c r="C17" s="2"/>
      <c r="D17" s="2"/>
      <c r="E17" s="5">
        <v>-120000</v>
      </c>
      <c r="F17" s="5">
        <v>-120000</v>
      </c>
      <c r="G17" s="5"/>
      <c r="H17" s="6">
        <f t="shared" si="0"/>
        <v>0</v>
      </c>
      <c r="I17" s="6"/>
    </row>
    <row r="18" spans="1:9" ht="15.75">
      <c r="A18" s="2"/>
      <c r="B18" s="2" t="s">
        <v>9</v>
      </c>
      <c r="C18" s="2"/>
      <c r="D18" s="2"/>
      <c r="E18" s="5">
        <v>-228000</v>
      </c>
      <c r="F18" s="5"/>
      <c r="G18" s="5"/>
      <c r="H18" s="2"/>
      <c r="I18" s="2"/>
    </row>
    <row r="19" spans="1:9" ht="15.75">
      <c r="A19" s="2"/>
      <c r="B19" s="2" t="s">
        <v>10</v>
      </c>
      <c r="C19" s="2"/>
      <c r="D19" s="2"/>
      <c r="E19" s="5">
        <v>-384000</v>
      </c>
      <c r="F19" s="5"/>
      <c r="G19" s="5"/>
      <c r="H19" s="2"/>
      <c r="I19" s="2"/>
    </row>
    <row r="20" spans="1:11" ht="15.75">
      <c r="A20" s="2"/>
      <c r="B20" s="2" t="s">
        <v>11</v>
      </c>
      <c r="C20" s="2"/>
      <c r="D20" s="2"/>
      <c r="E20" s="5">
        <v>-216000</v>
      </c>
      <c r="F20" s="5"/>
      <c r="G20" s="5"/>
      <c r="H20" s="2"/>
      <c r="I20" s="2"/>
      <c r="K20" s="6"/>
    </row>
    <row r="21" spans="1:11" ht="15.75">
      <c r="A21" s="2"/>
      <c r="B21" s="2" t="s">
        <v>13</v>
      </c>
      <c r="C21" s="2"/>
      <c r="D21" s="2"/>
      <c r="E21" s="7">
        <f>SUM(E12:E20)</f>
        <v>0</v>
      </c>
      <c r="F21" s="7">
        <f>SUM(F12:F20)</f>
        <v>952000</v>
      </c>
      <c r="G21" s="7"/>
      <c r="H21" s="9">
        <f>SUM(H12:H20)</f>
        <v>124000</v>
      </c>
      <c r="I21" s="17"/>
      <c r="K21" s="6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10" ht="15.75">
      <c r="A23" s="2" t="s">
        <v>21</v>
      </c>
      <c r="B23" s="2"/>
      <c r="C23" s="2"/>
      <c r="D23" s="2"/>
      <c r="E23" s="2"/>
      <c r="F23" s="2"/>
      <c r="G23" s="22" t="s">
        <v>67</v>
      </c>
      <c r="H23" s="22"/>
      <c r="I23" s="22"/>
      <c r="J23" s="22"/>
    </row>
    <row r="24" spans="1:10" ht="16.5" thickBot="1">
      <c r="A24" s="2"/>
      <c r="B24" s="2"/>
      <c r="C24" s="2"/>
      <c r="D24" s="2"/>
      <c r="E24" s="4" t="s">
        <v>22</v>
      </c>
      <c r="F24" s="4" t="s">
        <v>23</v>
      </c>
      <c r="G24" s="21" t="s">
        <v>45</v>
      </c>
      <c r="H24" s="21"/>
      <c r="I24" s="21"/>
      <c r="J24" s="21"/>
    </row>
    <row r="25" spans="1:10" ht="15.75">
      <c r="A25" s="2"/>
      <c r="B25" s="2"/>
      <c r="C25" s="2"/>
      <c r="D25" s="2"/>
      <c r="E25" s="4" t="s">
        <v>63</v>
      </c>
      <c r="F25" s="4" t="s">
        <v>63</v>
      </c>
      <c r="G25" s="4"/>
      <c r="H25" s="4" t="s">
        <v>43</v>
      </c>
      <c r="I25" s="4"/>
      <c r="J25" s="4" t="s">
        <v>44</v>
      </c>
    </row>
    <row r="26" spans="1:9" ht="15.75">
      <c r="A26" s="2" t="s">
        <v>24</v>
      </c>
      <c r="B26" s="2"/>
      <c r="C26" s="2"/>
      <c r="D26" s="2"/>
      <c r="E26" s="2"/>
      <c r="F26" s="2"/>
      <c r="G26" s="2"/>
      <c r="H26" s="2"/>
      <c r="I26" s="2"/>
    </row>
    <row r="27" spans="1:9" ht="15.75">
      <c r="A27" s="2" t="s">
        <v>25</v>
      </c>
      <c r="B27" s="2"/>
      <c r="C27" s="2"/>
      <c r="D27" s="2"/>
      <c r="E27" s="2"/>
      <c r="F27" s="5">
        <v>-350000</v>
      </c>
      <c r="G27" s="5"/>
      <c r="H27" s="2"/>
      <c r="I27" s="2"/>
    </row>
    <row r="28" spans="1:10" ht="15.75">
      <c r="A28" s="2" t="s">
        <v>26</v>
      </c>
      <c r="B28" s="2"/>
      <c r="C28" s="2"/>
      <c r="D28" s="2"/>
      <c r="E28" s="2"/>
      <c r="F28" s="5">
        <v>224000</v>
      </c>
      <c r="G28" s="5"/>
      <c r="H28" s="2"/>
      <c r="I28" s="2" t="s">
        <v>66</v>
      </c>
      <c r="J28" s="6">
        <f>-H66</f>
        <v>1000</v>
      </c>
    </row>
    <row r="29" spans="1:11" ht="15.75">
      <c r="A29" s="2" t="s">
        <v>81</v>
      </c>
      <c r="B29" s="2"/>
      <c r="C29" s="2"/>
      <c r="D29" s="2"/>
      <c r="E29" s="13">
        <f>-F75-F78</f>
        <v>-127000</v>
      </c>
      <c r="F29" s="5"/>
      <c r="G29" s="5" t="s">
        <v>64</v>
      </c>
      <c r="H29" s="6">
        <f>-E29</f>
        <v>127000</v>
      </c>
      <c r="I29" s="2"/>
      <c r="K29" s="6">
        <f>+E29+H29-J29</f>
        <v>0</v>
      </c>
    </row>
    <row r="30" spans="1:9" ht="15.75">
      <c r="A30" s="2" t="s">
        <v>27</v>
      </c>
      <c r="B30" s="2"/>
      <c r="C30" s="2"/>
      <c r="D30" s="2"/>
      <c r="E30" s="2"/>
      <c r="F30" s="7">
        <f>+F27+F28</f>
        <v>-126000</v>
      </c>
      <c r="G30" s="16"/>
      <c r="H30" s="2"/>
      <c r="I30" s="2"/>
    </row>
    <row r="31" spans="1:9" ht="15.75">
      <c r="A31" s="2" t="s">
        <v>28</v>
      </c>
      <c r="B31" s="2"/>
      <c r="C31" s="2"/>
      <c r="D31" s="2"/>
      <c r="E31" s="2"/>
      <c r="F31" s="2"/>
      <c r="G31" s="2"/>
      <c r="H31" s="2"/>
      <c r="I31" s="2"/>
    </row>
    <row r="32" spans="1:9" ht="15.75">
      <c r="A32" s="2" t="s">
        <v>39</v>
      </c>
      <c r="B32" s="2"/>
      <c r="C32" s="2"/>
      <c r="D32" s="2"/>
      <c r="E32" s="2"/>
      <c r="F32" s="5">
        <v>-216000</v>
      </c>
      <c r="G32" s="5" t="s">
        <v>61</v>
      </c>
      <c r="H32" s="6">
        <f>-F32</f>
        <v>216000</v>
      </c>
      <c r="I32" s="2"/>
    </row>
    <row r="33" spans="1:9" ht="15.75">
      <c r="A33" s="2" t="s">
        <v>15</v>
      </c>
      <c r="B33" s="2"/>
      <c r="C33" s="2"/>
      <c r="D33" s="2"/>
      <c r="E33" s="2"/>
      <c r="F33" s="5">
        <f>+F30</f>
        <v>-126000</v>
      </c>
      <c r="G33" s="5"/>
      <c r="H33" s="2"/>
      <c r="I33" s="2"/>
    </row>
    <row r="34" spans="1:10" ht="15.75">
      <c r="A34" s="2" t="s">
        <v>29</v>
      </c>
      <c r="B34" s="2"/>
      <c r="C34" s="2"/>
      <c r="D34" s="2"/>
      <c r="E34" s="2"/>
      <c r="F34" s="5">
        <v>48000</v>
      </c>
      <c r="G34" s="5"/>
      <c r="H34" s="2"/>
      <c r="I34" s="2" t="s">
        <v>65</v>
      </c>
      <c r="J34" s="6">
        <f>+F34</f>
        <v>48000</v>
      </c>
    </row>
    <row r="35" spans="1:9" ht="15.75">
      <c r="A35" s="2" t="s">
        <v>30</v>
      </c>
      <c r="B35" s="2"/>
      <c r="C35" s="2"/>
      <c r="D35" s="2"/>
      <c r="E35" s="2"/>
      <c r="F35" s="7">
        <f>+F32+F33+F34</f>
        <v>-294000</v>
      </c>
      <c r="G35" s="16"/>
      <c r="H35" s="2"/>
      <c r="I35" s="2"/>
    </row>
    <row r="36" spans="1:9" ht="15.75">
      <c r="A36" s="2" t="s">
        <v>31</v>
      </c>
      <c r="B36" s="2"/>
      <c r="C36" s="2"/>
      <c r="D36" s="2"/>
      <c r="E36" s="2"/>
      <c r="F36" s="2"/>
      <c r="G36" s="2"/>
      <c r="H36" s="2"/>
      <c r="I36" s="2"/>
    </row>
    <row r="37" spans="1:9" ht="15.75">
      <c r="A37" s="2" t="s">
        <v>32</v>
      </c>
      <c r="B37" s="2"/>
      <c r="C37" s="2"/>
      <c r="D37" s="2"/>
      <c r="E37" s="2"/>
      <c r="F37" s="5">
        <v>162000</v>
      </c>
      <c r="G37" s="2"/>
      <c r="H37" s="2"/>
      <c r="I37" s="2"/>
    </row>
    <row r="38" spans="1:9" ht="15.75">
      <c r="A38" s="2" t="s">
        <v>33</v>
      </c>
      <c r="B38" s="2"/>
      <c r="C38" s="2"/>
      <c r="D38" s="2"/>
      <c r="E38" s="2"/>
      <c r="F38" s="6">
        <f>+E13</f>
        <v>72000</v>
      </c>
      <c r="G38" s="6" t="s">
        <v>62</v>
      </c>
      <c r="H38" s="6">
        <f>+E63</f>
        <v>120000</v>
      </c>
      <c r="I38" s="2"/>
    </row>
    <row r="39" spans="1:10" ht="15.75">
      <c r="A39" s="2" t="s">
        <v>34</v>
      </c>
      <c r="B39" s="2"/>
      <c r="C39" s="2"/>
      <c r="D39" s="2"/>
      <c r="E39" s="2"/>
      <c r="F39" s="6">
        <f>+E14-(E14/20)</f>
        <v>228000</v>
      </c>
      <c r="G39" s="6" t="s">
        <v>62</v>
      </c>
      <c r="H39" s="6">
        <f>+E64</f>
        <v>28000</v>
      </c>
      <c r="I39" s="2" t="s">
        <v>66</v>
      </c>
      <c r="J39" s="6">
        <f>+H64</f>
        <v>1400</v>
      </c>
    </row>
    <row r="40" spans="1:10" ht="15.75">
      <c r="A40" s="2" t="s">
        <v>35</v>
      </c>
      <c r="B40" s="2"/>
      <c r="C40" s="2"/>
      <c r="D40" s="2"/>
      <c r="E40" s="2"/>
      <c r="F40" s="6">
        <f>+E15-(E15/10)</f>
        <v>486000</v>
      </c>
      <c r="G40" s="6" t="s">
        <v>66</v>
      </c>
      <c r="H40" s="6">
        <f>-H65</f>
        <v>2400</v>
      </c>
      <c r="I40" s="2" t="s">
        <v>62</v>
      </c>
      <c r="J40" s="6">
        <f>-E65</f>
        <v>24000</v>
      </c>
    </row>
    <row r="41" spans="1:9" ht="15.75">
      <c r="A41" s="2" t="s">
        <v>41</v>
      </c>
      <c r="B41" s="2"/>
      <c r="C41" s="2"/>
      <c r="D41" s="2"/>
      <c r="E41" s="3"/>
      <c r="F41" s="6"/>
      <c r="G41" s="6" t="s">
        <v>62</v>
      </c>
      <c r="H41" s="6">
        <f>+E67</f>
        <v>88000</v>
      </c>
      <c r="I41" s="2"/>
    </row>
    <row r="42" spans="1:11" ht="15.75">
      <c r="A42" s="2" t="s">
        <v>40</v>
      </c>
      <c r="B42" s="2"/>
      <c r="C42" s="2"/>
      <c r="D42" s="2"/>
      <c r="E42" s="13">
        <f>+E59+E74+E77-F81</f>
        <v>1119000</v>
      </c>
      <c r="F42" s="6"/>
      <c r="G42" s="6" t="s">
        <v>65</v>
      </c>
      <c r="H42" s="6">
        <f>+J34</f>
        <v>48000</v>
      </c>
      <c r="I42" s="2" t="s">
        <v>61</v>
      </c>
      <c r="J42" s="6">
        <f>+H48+H47+H32</f>
        <v>828000</v>
      </c>
      <c r="K42" s="6">
        <f>+E42+H42-J42-J43-J44</f>
        <v>0</v>
      </c>
    </row>
    <row r="43" spans="1:10" ht="15.75">
      <c r="A43" s="2"/>
      <c r="B43" s="2"/>
      <c r="C43" s="2"/>
      <c r="D43" s="2"/>
      <c r="E43" s="13"/>
      <c r="F43" s="6"/>
      <c r="G43" s="6"/>
      <c r="H43" s="2"/>
      <c r="I43" s="2" t="s">
        <v>62</v>
      </c>
      <c r="J43" s="6">
        <f>+H38+H39+H41-J40</f>
        <v>212000</v>
      </c>
    </row>
    <row r="44" spans="1:10" ht="15.75">
      <c r="A44" s="2"/>
      <c r="B44" s="2"/>
      <c r="C44" s="2"/>
      <c r="D44" s="2"/>
      <c r="E44" s="13"/>
      <c r="F44" s="6"/>
      <c r="G44" s="6"/>
      <c r="H44" s="2"/>
      <c r="I44" s="2" t="s">
        <v>64</v>
      </c>
      <c r="J44" s="6">
        <f>+H29</f>
        <v>127000</v>
      </c>
    </row>
    <row r="45" spans="1:9" ht="15.75">
      <c r="A45" s="2" t="s">
        <v>82</v>
      </c>
      <c r="B45" s="2"/>
      <c r="C45" s="2"/>
      <c r="D45" s="2"/>
      <c r="E45" s="2"/>
      <c r="F45" s="2"/>
      <c r="G45" s="2"/>
      <c r="H45" s="2"/>
      <c r="I45" s="2"/>
    </row>
    <row r="46" spans="1:9" ht="15.75">
      <c r="A46" s="2" t="s">
        <v>36</v>
      </c>
      <c r="B46" s="2"/>
      <c r="C46" s="2"/>
      <c r="D46" s="2"/>
      <c r="E46" s="2"/>
      <c r="F46" s="6">
        <f>+E17</f>
        <v>-120000</v>
      </c>
      <c r="G46" s="6"/>
      <c r="H46" s="2"/>
      <c r="I46" s="2"/>
    </row>
    <row r="47" spans="1:9" ht="15.75">
      <c r="A47" s="2" t="s">
        <v>37</v>
      </c>
      <c r="B47" s="2"/>
      <c r="C47" s="2"/>
      <c r="D47" s="2"/>
      <c r="E47" s="2"/>
      <c r="F47" s="6">
        <f>+E18</f>
        <v>-228000</v>
      </c>
      <c r="G47" s="6" t="s">
        <v>61</v>
      </c>
      <c r="H47" s="6">
        <f>-F47</f>
        <v>228000</v>
      </c>
      <c r="I47" s="2"/>
    </row>
    <row r="48" spans="1:9" ht="15.75">
      <c r="A48" s="2" t="s">
        <v>38</v>
      </c>
      <c r="B48" s="2"/>
      <c r="C48" s="2"/>
      <c r="D48" s="2"/>
      <c r="E48" s="2"/>
      <c r="F48" s="6">
        <f>+E19</f>
        <v>-384000</v>
      </c>
      <c r="G48" s="6" t="s">
        <v>61</v>
      </c>
      <c r="H48" s="6">
        <f>-F48</f>
        <v>384000</v>
      </c>
      <c r="I48" s="2"/>
    </row>
    <row r="49" spans="1:9" ht="15.75">
      <c r="A49" s="2" t="s">
        <v>39</v>
      </c>
      <c r="B49" s="2"/>
      <c r="C49" s="2"/>
      <c r="D49" s="2"/>
      <c r="E49" s="2"/>
      <c r="F49" s="6">
        <f>+E20</f>
        <v>-216000</v>
      </c>
      <c r="G49" s="6"/>
      <c r="H49" s="2"/>
      <c r="I49" s="2"/>
    </row>
    <row r="50" spans="1:9" ht="15.75">
      <c r="A50" s="2" t="s">
        <v>72</v>
      </c>
      <c r="B50" s="2"/>
      <c r="C50" s="2"/>
      <c r="D50" s="2"/>
      <c r="E50" s="2"/>
      <c r="F50" s="6">
        <f>SUM(F37:F49)</f>
        <v>0</v>
      </c>
      <c r="G50" s="2"/>
      <c r="H50" s="2"/>
      <c r="I50" s="2"/>
    </row>
    <row r="51" spans="1:9" ht="15.75">
      <c r="A51" s="2" t="s">
        <v>19</v>
      </c>
      <c r="B51" s="2"/>
      <c r="C51" s="2"/>
      <c r="D51" s="2"/>
      <c r="E51" s="2"/>
      <c r="F51" s="2"/>
      <c r="G51" s="2"/>
      <c r="H51" s="2"/>
      <c r="I51" s="2"/>
    </row>
    <row r="52" spans="1:9" ht="15.75">
      <c r="A52" s="2" t="s">
        <v>20</v>
      </c>
      <c r="B52" s="2"/>
      <c r="C52" s="2"/>
      <c r="D52" s="2"/>
      <c r="E52" s="2"/>
      <c r="F52" s="2"/>
      <c r="G52" s="2"/>
      <c r="H52" s="2"/>
      <c r="I52" s="2"/>
    </row>
    <row r="53" spans="1:9" ht="15.75">
      <c r="A53" s="2" t="s">
        <v>83</v>
      </c>
      <c r="B53" s="2"/>
      <c r="C53" s="2"/>
      <c r="D53" s="2"/>
      <c r="E53" s="2"/>
      <c r="F53" s="2"/>
      <c r="G53" s="2"/>
      <c r="H53" s="2"/>
      <c r="I53" s="2"/>
    </row>
    <row r="54" spans="1:9" ht="15.75">
      <c r="A54" s="2" t="s">
        <v>84</v>
      </c>
      <c r="B54" s="2"/>
      <c r="C54" s="2"/>
      <c r="D54" s="2"/>
      <c r="E54" s="2"/>
      <c r="F54" s="2"/>
      <c r="G54" s="2"/>
      <c r="H54" s="2"/>
      <c r="I54" s="2"/>
    </row>
    <row r="55" spans="1:9" ht="15.75">
      <c r="A55" s="2" t="s">
        <v>42</v>
      </c>
      <c r="B55" s="2"/>
      <c r="C55" s="2"/>
      <c r="D55" s="2"/>
      <c r="E55" s="2"/>
      <c r="F55" s="2"/>
      <c r="G55" s="2"/>
      <c r="H55" s="2"/>
      <c r="I55" s="2"/>
    </row>
    <row r="56" spans="1:9" ht="15.75">
      <c r="A56" s="2" t="s">
        <v>85</v>
      </c>
      <c r="B56" s="2"/>
      <c r="C56" s="2"/>
      <c r="D56" s="2"/>
      <c r="E56" s="2"/>
      <c r="F56" s="2"/>
      <c r="G56" s="2"/>
      <c r="H56" s="2"/>
      <c r="I56" s="2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ht="15.75">
      <c r="A58" s="12" t="s">
        <v>46</v>
      </c>
    </row>
    <row r="59" spans="1:9" ht="15.75">
      <c r="A59" s="1" t="s">
        <v>47</v>
      </c>
      <c r="E59" s="5">
        <f>1020000+20000</f>
        <v>1040000</v>
      </c>
      <c r="F59" s="2"/>
      <c r="G59" s="2"/>
      <c r="H59" s="2"/>
      <c r="I59" s="2"/>
    </row>
    <row r="60" spans="1:9" ht="15.75">
      <c r="A60" s="2" t="s">
        <v>48</v>
      </c>
      <c r="E60" s="6">
        <f>SUM(E18:E20)</f>
        <v>-828000</v>
      </c>
      <c r="F60" s="2"/>
      <c r="G60" s="2"/>
      <c r="H60" s="2"/>
      <c r="I60" s="2"/>
    </row>
    <row r="61" spans="1:9" ht="15.75">
      <c r="A61" s="2" t="s">
        <v>14</v>
      </c>
      <c r="E61" s="9">
        <f>+E59+E60</f>
        <v>212000</v>
      </c>
      <c r="F61" s="2"/>
      <c r="G61" s="2"/>
      <c r="H61" s="2"/>
      <c r="I61" s="2"/>
    </row>
    <row r="62" spans="1:9" ht="15.75">
      <c r="A62" s="2" t="s">
        <v>49</v>
      </c>
      <c r="E62" s="2"/>
      <c r="F62" s="4" t="s">
        <v>54</v>
      </c>
      <c r="G62" s="4"/>
      <c r="H62" s="4" t="s">
        <v>55</v>
      </c>
      <c r="I62" s="4"/>
    </row>
    <row r="63" spans="1:9" ht="15.75">
      <c r="A63" s="2" t="s">
        <v>50</v>
      </c>
      <c r="E63" s="6">
        <f>+H13</f>
        <v>120000</v>
      </c>
      <c r="F63" s="2"/>
      <c r="G63" s="2"/>
      <c r="H63" s="2"/>
      <c r="I63" s="2"/>
    </row>
    <row r="64" spans="1:9" ht="15.75">
      <c r="A64" s="2" t="s">
        <v>52</v>
      </c>
      <c r="E64" s="6">
        <f>+H14</f>
        <v>28000</v>
      </c>
      <c r="F64" s="11">
        <v>20</v>
      </c>
      <c r="G64" s="11"/>
      <c r="H64" s="5">
        <f>+E64/F64</f>
        <v>1400</v>
      </c>
      <c r="I64" s="5"/>
    </row>
    <row r="65" spans="1:9" ht="15.75">
      <c r="A65" s="2" t="s">
        <v>51</v>
      </c>
      <c r="E65" s="6">
        <f>+H15</f>
        <v>-24000</v>
      </c>
      <c r="F65" s="11">
        <v>10</v>
      </c>
      <c r="G65" s="11"/>
      <c r="H65" s="5">
        <f>+E65/F65</f>
        <v>-2400</v>
      </c>
      <c r="I65" s="5"/>
    </row>
    <row r="66" spans="1:9" ht="15.75">
      <c r="A66" s="2" t="s">
        <v>53</v>
      </c>
      <c r="E66" s="9">
        <f>SUM(E63:E65)</f>
        <v>124000</v>
      </c>
      <c r="F66" s="2"/>
      <c r="G66" s="2"/>
      <c r="H66" s="9">
        <f>SUM(H64:H65)</f>
        <v>-1000</v>
      </c>
      <c r="I66" s="17"/>
    </row>
    <row r="67" spans="1:9" ht="15.75">
      <c r="A67" s="2" t="s">
        <v>56</v>
      </c>
      <c r="E67" s="9">
        <f>+E61-E66</f>
        <v>88000</v>
      </c>
      <c r="F67" s="2"/>
      <c r="G67" s="2"/>
      <c r="H67" s="2"/>
      <c r="I67" s="2"/>
    </row>
    <row r="69" ht="15.75">
      <c r="A69" s="12" t="s">
        <v>57</v>
      </c>
    </row>
    <row r="70" spans="1:9" ht="15.75">
      <c r="A70" s="2"/>
      <c r="B70" s="2" t="s">
        <v>78</v>
      </c>
      <c r="C70" s="2"/>
      <c r="D70" s="2"/>
      <c r="E70" s="6">
        <f>+E59</f>
        <v>1040000</v>
      </c>
      <c r="F70" s="2"/>
      <c r="G70" s="2"/>
      <c r="H70" s="2"/>
      <c r="I70" s="2"/>
    </row>
    <row r="71" spans="1:9" ht="15.75">
      <c r="A71" s="2"/>
      <c r="B71" s="2" t="s">
        <v>58</v>
      </c>
      <c r="C71" s="2"/>
      <c r="D71" s="2"/>
      <c r="E71" s="2"/>
      <c r="F71" s="6">
        <f>+E70</f>
        <v>1040000</v>
      </c>
      <c r="G71" s="6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10" ht="15.75">
      <c r="A73" s="12" t="s">
        <v>59</v>
      </c>
      <c r="B73" s="2"/>
      <c r="C73" s="2"/>
      <c r="D73" s="2"/>
      <c r="E73" s="2"/>
      <c r="F73" s="2"/>
      <c r="G73" s="2"/>
      <c r="H73" s="2"/>
      <c r="I73" s="2"/>
      <c r="J73" s="6"/>
    </row>
    <row r="74" spans="1:9" ht="15.75">
      <c r="A74" s="2"/>
      <c r="B74" s="2" t="s">
        <v>78</v>
      </c>
      <c r="C74" s="2"/>
      <c r="D74" s="2"/>
      <c r="E74" s="6">
        <f>-F30</f>
        <v>126000</v>
      </c>
      <c r="F74" s="2"/>
      <c r="G74" s="2"/>
      <c r="H74" s="2"/>
      <c r="I74" s="2"/>
    </row>
    <row r="75" spans="1:9" ht="15.75">
      <c r="A75" s="2"/>
      <c r="B75" s="2" t="s">
        <v>86</v>
      </c>
      <c r="C75" s="2"/>
      <c r="D75" s="2"/>
      <c r="E75" s="2"/>
      <c r="F75" s="6">
        <f>+E74</f>
        <v>126000</v>
      </c>
      <c r="G75" s="6"/>
      <c r="H75" s="2"/>
      <c r="I75" s="2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 t="s">
        <v>78</v>
      </c>
      <c r="C77" s="2"/>
      <c r="D77" s="2"/>
      <c r="E77" s="6">
        <f>-H66</f>
        <v>1000</v>
      </c>
      <c r="F77" s="2"/>
      <c r="G77" s="2"/>
      <c r="H77" s="2"/>
      <c r="I77" s="2"/>
    </row>
    <row r="78" spans="1:9" ht="15.75">
      <c r="A78" s="2"/>
      <c r="B78" s="2" t="s">
        <v>86</v>
      </c>
      <c r="C78" s="2"/>
      <c r="D78" s="2"/>
      <c r="E78" s="2"/>
      <c r="F78" s="6">
        <f>+E77</f>
        <v>1000</v>
      </c>
      <c r="G78" s="6"/>
      <c r="H78" s="2"/>
      <c r="I78" s="2"/>
    </row>
    <row r="79" spans="1:9" ht="15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/>
      <c r="B80" s="2" t="s">
        <v>60</v>
      </c>
      <c r="C80" s="2"/>
      <c r="D80" s="2"/>
      <c r="E80" s="6">
        <f>+F34</f>
        <v>48000</v>
      </c>
      <c r="F80" s="2"/>
      <c r="G80" s="2"/>
      <c r="H80" s="2"/>
      <c r="I80" s="2"/>
    </row>
    <row r="81" spans="1:9" ht="15.75">
      <c r="A81" s="2"/>
      <c r="B81" s="2" t="s">
        <v>76</v>
      </c>
      <c r="C81" s="2"/>
      <c r="D81" s="2"/>
      <c r="E81" s="2"/>
      <c r="F81" s="6">
        <f>+E80</f>
        <v>48000</v>
      </c>
      <c r="G81" s="6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ht="15.75">
      <c r="A83" s="12" t="s">
        <v>67</v>
      </c>
    </row>
    <row r="84" spans="1:6" ht="15.75">
      <c r="A84" s="2" t="s">
        <v>61</v>
      </c>
      <c r="B84" s="2" t="s">
        <v>9</v>
      </c>
      <c r="C84" s="2"/>
      <c r="D84" s="2"/>
      <c r="E84" s="6">
        <f>+H47</f>
        <v>228000</v>
      </c>
      <c r="F84" s="2"/>
    </row>
    <row r="85" spans="1:6" ht="15.75">
      <c r="A85" s="2"/>
      <c r="B85" s="2" t="s">
        <v>10</v>
      </c>
      <c r="C85" s="2"/>
      <c r="D85" s="2"/>
      <c r="E85" s="6">
        <f>+H48</f>
        <v>384000</v>
      </c>
      <c r="F85" s="2"/>
    </row>
    <row r="86" spans="1:6" ht="15.75">
      <c r="A86" s="2"/>
      <c r="B86" s="2" t="s">
        <v>68</v>
      </c>
      <c r="C86" s="2"/>
      <c r="D86" s="2"/>
      <c r="E86" s="6">
        <f>+H32</f>
        <v>216000</v>
      </c>
      <c r="F86" s="2"/>
    </row>
    <row r="87" spans="1:6" ht="15.75">
      <c r="A87" s="2"/>
      <c r="B87" s="2" t="s">
        <v>76</v>
      </c>
      <c r="C87" s="2"/>
      <c r="D87" s="2"/>
      <c r="E87" s="2"/>
      <c r="F87" s="6">
        <f>SUM(E84:E86)</f>
        <v>828000</v>
      </c>
    </row>
    <row r="88" spans="1:6" ht="15.75">
      <c r="A88" s="2"/>
      <c r="B88" s="2"/>
      <c r="C88" s="2"/>
      <c r="D88" s="2"/>
      <c r="E88" s="2"/>
      <c r="F88" s="2"/>
    </row>
    <row r="89" spans="1:6" ht="15.75">
      <c r="A89" s="2" t="s">
        <v>62</v>
      </c>
      <c r="B89" s="2" t="s">
        <v>5</v>
      </c>
      <c r="C89" s="2"/>
      <c r="D89" s="2"/>
      <c r="E89" s="6">
        <f>+E63</f>
        <v>120000</v>
      </c>
      <c r="F89" s="2"/>
    </row>
    <row r="90" spans="1:6" ht="15.75">
      <c r="A90" s="2"/>
      <c r="B90" s="2" t="s">
        <v>69</v>
      </c>
      <c r="C90" s="2"/>
      <c r="D90" s="2"/>
      <c r="E90" s="6">
        <f>+E64</f>
        <v>28000</v>
      </c>
      <c r="F90" s="2"/>
    </row>
    <row r="91" spans="1:6" ht="15.75">
      <c r="A91" s="2"/>
      <c r="B91" s="2" t="s">
        <v>71</v>
      </c>
      <c r="C91" s="2"/>
      <c r="D91" s="2"/>
      <c r="E91" s="6">
        <f>+E67</f>
        <v>88000</v>
      </c>
      <c r="F91" s="2"/>
    </row>
    <row r="92" spans="1:6" ht="15.75">
      <c r="A92" s="2"/>
      <c r="B92" s="2" t="s">
        <v>51</v>
      </c>
      <c r="C92" s="2"/>
      <c r="D92" s="2"/>
      <c r="E92" s="2"/>
      <c r="F92" s="6">
        <f>-E65</f>
        <v>24000</v>
      </c>
    </row>
    <row r="93" spans="1:6" ht="15.75">
      <c r="A93" s="2"/>
      <c r="B93" s="2" t="s">
        <v>76</v>
      </c>
      <c r="C93" s="2"/>
      <c r="D93" s="2"/>
      <c r="E93" s="2"/>
      <c r="F93" s="6">
        <f>+E89+E90+E91-F92</f>
        <v>212000</v>
      </c>
    </row>
    <row r="94" spans="1:6" ht="15.75">
      <c r="A94" s="2"/>
      <c r="B94" s="2"/>
      <c r="C94" s="2"/>
      <c r="D94" s="2"/>
      <c r="E94" s="2"/>
      <c r="F94" s="2"/>
    </row>
    <row r="95" spans="1:6" ht="15.75">
      <c r="A95" s="2" t="s">
        <v>64</v>
      </c>
      <c r="B95" s="2" t="s">
        <v>77</v>
      </c>
      <c r="C95" s="2"/>
      <c r="D95" s="2"/>
      <c r="E95" s="6">
        <f>+H29</f>
        <v>127000</v>
      </c>
      <c r="F95" s="2"/>
    </row>
    <row r="96" spans="1:6" ht="15.75">
      <c r="A96" s="2"/>
      <c r="B96" s="2" t="s">
        <v>76</v>
      </c>
      <c r="C96" s="2"/>
      <c r="D96" s="2"/>
      <c r="E96" s="2"/>
      <c r="F96" s="6">
        <f>+E95</f>
        <v>127000</v>
      </c>
    </row>
    <row r="97" spans="1:6" ht="15.75">
      <c r="A97" s="2"/>
      <c r="B97" s="2"/>
      <c r="C97" s="2"/>
      <c r="D97" s="2"/>
      <c r="E97" s="2"/>
      <c r="F97" s="2"/>
    </row>
    <row r="98" spans="1:6" ht="15.75">
      <c r="A98" s="2" t="s">
        <v>65</v>
      </c>
      <c r="B98" s="2" t="s">
        <v>78</v>
      </c>
      <c r="C98" s="2"/>
      <c r="D98" s="2"/>
      <c r="E98" s="6">
        <f>+F34</f>
        <v>48000</v>
      </c>
      <c r="F98" s="2"/>
    </row>
    <row r="99" spans="1:6" ht="15.75">
      <c r="A99" s="2"/>
      <c r="B99" s="2" t="s">
        <v>73</v>
      </c>
      <c r="C99" s="2"/>
      <c r="D99" s="2"/>
      <c r="E99" s="2"/>
      <c r="F99" s="6">
        <f>+E98</f>
        <v>48000</v>
      </c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 t="s">
        <v>66</v>
      </c>
      <c r="B101" s="2" t="s">
        <v>70</v>
      </c>
      <c r="C101" s="2"/>
      <c r="D101" s="2"/>
      <c r="E101" s="6">
        <f>+H40</f>
        <v>2400</v>
      </c>
      <c r="F101" s="2"/>
    </row>
    <row r="102" spans="1:6" ht="15.75">
      <c r="A102" s="2"/>
      <c r="B102" s="2" t="s">
        <v>75</v>
      </c>
      <c r="C102" s="2"/>
      <c r="D102" s="2"/>
      <c r="E102" s="2"/>
      <c r="F102" s="6">
        <f>+J39</f>
        <v>1400</v>
      </c>
    </row>
    <row r="103" spans="1:6" ht="15.75">
      <c r="A103" s="2"/>
      <c r="B103" s="2" t="s">
        <v>74</v>
      </c>
      <c r="C103" s="2"/>
      <c r="D103" s="2"/>
      <c r="E103" s="2"/>
      <c r="F103" s="6">
        <f>+J28</f>
        <v>1000</v>
      </c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</sheetData>
  <sheetProtection/>
  <mergeCells count="3">
    <mergeCell ref="E7:F7"/>
    <mergeCell ref="G24:J24"/>
    <mergeCell ref="G23:J2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Foley</dc:creator>
  <cp:keywords/>
  <dc:description/>
  <cp:lastModifiedBy>Michele Ferraro</cp:lastModifiedBy>
  <dcterms:created xsi:type="dcterms:W3CDTF">2007-09-17T18:31:23Z</dcterms:created>
  <dcterms:modified xsi:type="dcterms:W3CDTF">2011-01-23T01:46:10Z</dcterms:modified>
  <cp:category/>
  <cp:version/>
  <cp:contentType/>
  <cp:contentStatus/>
</cp:coreProperties>
</file>