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Trial Balance" sheetId="1" r:id="rId1"/>
    <sheet name="Income Statement" sheetId="2" r:id="rId2"/>
    <sheet name="Balance Shee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<sst xmlns="http://schemas.openxmlformats.org/spreadsheetml/2006/main" count="112" uniqueCount="96">
  <si>
    <t>Fidelity Sound Limited</t>
  </si>
  <si>
    <t>$ 000's</t>
  </si>
  <si>
    <t>Trial Balance as at 30 June 2010</t>
  </si>
  <si>
    <t>Dr</t>
  </si>
  <si>
    <t>Cr</t>
  </si>
  <si>
    <t>Accounts Receivable</t>
  </si>
  <si>
    <t>Provision for Doubtful Debts</t>
  </si>
  <si>
    <t>*</t>
  </si>
  <si>
    <t>Stocks 1 July 2009 – Entertainment Systems</t>
  </si>
  <si>
    <t>Inventory – Video Games</t>
  </si>
  <si>
    <t>Land (Non-current)</t>
  </si>
  <si>
    <t>Fixed Assets (Cost)</t>
  </si>
  <si>
    <t xml:space="preserve">  Accum. Depn. Fixed Assets</t>
  </si>
  <si>
    <t>Invest. - WLP Ltd. (Share at Cost)</t>
  </si>
  <si>
    <t>Invest. - Conv. Sec. WLP Ltd.</t>
  </si>
  <si>
    <t>Creditors (trade)</t>
  </si>
  <si>
    <t>Bank Overdraft</t>
  </si>
  <si>
    <t>Non-current Liabilities</t>
  </si>
  <si>
    <t>Issued Capital</t>
  </si>
  <si>
    <t>Retained Income</t>
  </si>
  <si>
    <t>Sales - Internet</t>
  </si>
  <si>
    <t>Sales – Entertainment Systems</t>
  </si>
  <si>
    <t>Sales – Video Games</t>
  </si>
  <si>
    <t xml:space="preserve">Cost of Sales – Video Games </t>
  </si>
  <si>
    <t>Purchases –Entertainment Systems</t>
  </si>
  <si>
    <t>Audit Fees</t>
  </si>
  <si>
    <t>Depreciation</t>
  </si>
  <si>
    <t>Directors Fees</t>
  </si>
  <si>
    <t>Interest</t>
  </si>
  <si>
    <t>Other Operating Costs</t>
  </si>
  <si>
    <t>Marketing Exp - Fulfillment Costs</t>
  </si>
  <si>
    <t>Note Closing Inventory (Perpetual System)</t>
  </si>
  <si>
    <t>Adjustments</t>
  </si>
  <si>
    <t>Income Statement</t>
  </si>
  <si>
    <t>UNADJUSTED</t>
  </si>
  <si>
    <t>Ref</t>
  </si>
  <si>
    <t>ADJUSTED</t>
  </si>
  <si>
    <t>Sale Video Games</t>
  </si>
  <si>
    <t xml:space="preserve">   Cost of Video Games</t>
  </si>
  <si>
    <t>Gross Profit Video Games</t>
  </si>
  <si>
    <t>Sales Internet Sales</t>
  </si>
  <si>
    <t xml:space="preserve">   Marketing Expense</t>
  </si>
  <si>
    <t>Gross Profit Internet Sales</t>
  </si>
  <si>
    <t>Sales Entertainment Systems</t>
  </si>
  <si>
    <t xml:space="preserve">   Less Cost of Sales</t>
  </si>
  <si>
    <t>Opening Inventory</t>
  </si>
  <si>
    <t>Purchases</t>
  </si>
  <si>
    <t>Less Closing Inventory</t>
  </si>
  <si>
    <t>Cost of Goods Sold</t>
  </si>
  <si>
    <t>Gross Profit - Entertain. Systems</t>
  </si>
  <si>
    <t>Total Gross Profit</t>
  </si>
  <si>
    <t>Less Expenses</t>
  </si>
  <si>
    <t xml:space="preserve">  Audit Fees</t>
  </si>
  <si>
    <t xml:space="preserve">  Depreciation</t>
  </si>
  <si>
    <t xml:space="preserve">  Amortisation FG Boy</t>
  </si>
  <si>
    <t xml:space="preserve">  Directors Fees</t>
  </si>
  <si>
    <t xml:space="preserve">  Interest Expense</t>
  </si>
  <si>
    <t xml:space="preserve">  Bad Debts Expense</t>
  </si>
  <si>
    <t xml:space="preserve">  Bad Debt Exp</t>
  </si>
  <si>
    <t xml:space="preserve">  Loss on Investment</t>
  </si>
  <si>
    <t xml:space="preserve">  Other Operating Costs</t>
  </si>
  <si>
    <t>Operating Profit Before Tax</t>
  </si>
  <si>
    <r>
      <t xml:space="preserve">Income Tax Exp. </t>
    </r>
    <r>
      <rPr>
        <b/>
        <i/>
        <sz val="12"/>
        <rFont val="Verdana"/>
        <family val="2"/>
      </rPr>
      <t>(assume no tax to keep simple)</t>
    </r>
  </si>
  <si>
    <t>Operating Profit After Tax</t>
  </si>
  <si>
    <t>Opening Retained Income</t>
  </si>
  <si>
    <t>Available for Appropriation</t>
  </si>
  <si>
    <t xml:space="preserve">   Less Dividend</t>
  </si>
  <si>
    <t>Closing Retained Income</t>
  </si>
  <si>
    <t>Check Sum</t>
  </si>
  <si>
    <t>ADJUSTMENTS</t>
  </si>
  <si>
    <t>Balance Sheet</t>
  </si>
  <si>
    <t>Current Assets</t>
  </si>
  <si>
    <t xml:space="preserve">  Less Prov for Doubtful Debts</t>
  </si>
  <si>
    <t>Inventory Video Games</t>
  </si>
  <si>
    <t>Inventory - Entertainment Systems</t>
  </si>
  <si>
    <t>Total Current Assets</t>
  </si>
  <si>
    <t>Non Current Assets</t>
  </si>
  <si>
    <t xml:space="preserve">Land </t>
  </si>
  <si>
    <t>Fixed Assets</t>
  </si>
  <si>
    <t xml:space="preserve">   Less Accumulated Depreciation</t>
  </si>
  <si>
    <t>FG Game Boy</t>
  </si>
  <si>
    <t xml:space="preserve">   Less Accumulated Amortisation</t>
  </si>
  <si>
    <t>Investment WLP at Cost</t>
  </si>
  <si>
    <t>Investment Convertible Securities WLP</t>
  </si>
  <si>
    <t>Total Non-Current Assets</t>
  </si>
  <si>
    <t>Total Assets</t>
  </si>
  <si>
    <t>Current Liabilities</t>
  </si>
  <si>
    <t>Creditors</t>
  </si>
  <si>
    <t>Income Tax Payable</t>
  </si>
  <si>
    <t>Non Current Liabilities</t>
  </si>
  <si>
    <t>Total Liabilities</t>
  </si>
  <si>
    <t>Shareholders' Funds</t>
  </si>
  <si>
    <t>Reserves</t>
  </si>
  <si>
    <t>Retained Income (add Profit to closing balance)</t>
  </si>
  <si>
    <t>Total Shareholders' Funds</t>
  </si>
  <si>
    <t>Total Liabilities and Shareholders' Funds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</si>
</sst>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1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2"/>
      <name val="Verdana"/>
      <family val="2"/>
    </font>
    <font>
      <sz val="14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color indexed="9"/>
      <name val="Verdana"/>
      <family val="2"/>
    </font>
    <font>
      <b/>
      <u val="single"/>
      <sz val="12"/>
      <name val="Arial Black"/>
      <family val="2"/>
    </font>
    <font>
      <b/>
      <u val="single"/>
      <sz val="14"/>
      <name val="Verdana"/>
      <family val="2"/>
    </font>
    <font>
      <b/>
      <i/>
      <sz val="12"/>
      <name val="Verdana"/>
      <family val="2"/>
    </font>
    <font>
      <b/>
      <sz val="12"/>
      <name val="Arial Black"/>
      <family val="2"/>
    </font>
    <font>
      <b/>
      <u val="single"/>
      <sz val="12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3" fontId="4" fillId="0" borderId="0" xfId="15" applyNumberFormat="1" applyFont="1" applyFill="1" applyAlignment="1">
      <alignment/>
    </xf>
    <xf numFmtId="3" fontId="9" fillId="0" borderId="9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3" fontId="4" fillId="0" borderId="13" xfId="15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3" fontId="4" fillId="0" borderId="17" xfId="15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3" fontId="4" fillId="0" borderId="19" xfId="15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9" fontId="12" fillId="0" borderId="22" xfId="19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9" fontId="12" fillId="0" borderId="0" xfId="19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3" fontId="4" fillId="0" borderId="0" xfId="15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7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4" fillId="0" borderId="26" xfId="15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7" xfId="17" applyNumberFormat="1" applyFont="1" applyFill="1" applyBorder="1" applyAlignment="1">
      <alignment/>
    </xf>
    <xf numFmtId="3" fontId="4" fillId="0" borderId="0" xfId="17" applyNumberFormat="1" applyFont="1" applyFill="1" applyBorder="1" applyAlignment="1">
      <alignment/>
    </xf>
    <xf numFmtId="3" fontId="4" fillId="0" borderId="28" xfId="17" applyNumberFormat="1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3" fontId="4" fillId="0" borderId="20" xfId="15" applyNumberFormat="1" applyFont="1" applyFill="1" applyBorder="1" applyAlignment="1">
      <alignment/>
    </xf>
    <xf numFmtId="0" fontId="6" fillId="0" borderId="30" xfId="0" applyFont="1" applyFill="1" applyBorder="1" applyAlignment="1">
      <alignment horizontal="right"/>
    </xf>
    <xf numFmtId="3" fontId="4" fillId="0" borderId="11" xfId="15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15" applyNumberFormat="1" applyFont="1" applyFill="1" applyBorder="1" applyAlignment="1">
      <alignment/>
    </xf>
    <xf numFmtId="3" fontId="4" fillId="0" borderId="10" xfId="15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3" xfId="17" applyNumberFormat="1" applyFont="1" applyFill="1" applyBorder="1" applyAlignment="1">
      <alignment/>
    </xf>
    <xf numFmtId="3" fontId="4" fillId="0" borderId="24" xfId="17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9" fontId="11" fillId="0" borderId="33" xfId="19" applyNumberFormat="1" applyFont="1" applyFill="1" applyBorder="1" applyAlignment="1">
      <alignment horizontal="right"/>
    </xf>
    <xf numFmtId="9" fontId="12" fillId="0" borderId="34" xfId="19" applyFont="1" applyFill="1" applyBorder="1" applyAlignment="1">
      <alignment horizontal="center"/>
    </xf>
    <xf numFmtId="9" fontId="4" fillId="0" borderId="0" xfId="19" applyNumberFormat="1" applyFont="1" applyFill="1" applyAlignment="1">
      <alignment/>
    </xf>
    <xf numFmtId="3" fontId="4" fillId="0" borderId="26" xfId="17" applyNumberFormat="1" applyFont="1" applyFill="1" applyBorder="1" applyAlignment="1">
      <alignment/>
    </xf>
    <xf numFmtId="3" fontId="4" fillId="0" borderId="20" xfId="17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3" fontId="4" fillId="0" borderId="10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00650" y="0"/>
          <a:ext cx="171450" cy="0"/>
        </a:xfrm>
        <a:prstGeom prst="leftBrac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00650" y="0"/>
          <a:ext cx="171450" cy="0"/>
        </a:xfrm>
        <a:prstGeom prst="leftBrac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c%20Accounting%20and%20Analysis\Assignment%202-%20Sunday%20Board%20Submission\Fidelity%20Sound%20Case%20Template%20Sept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ial Balance"/>
      <sheetName val="Income Statement Worksheet"/>
      <sheetName val="Balance Sheet Worksheet"/>
    </sheetNames>
    <sheetDataSet>
      <sheetData sheetId="1">
        <row r="5">
          <cell r="D5">
            <v>36800</v>
          </cell>
        </row>
        <row r="6">
          <cell r="E6">
            <v>600</v>
          </cell>
        </row>
        <row r="7">
          <cell r="D7">
            <v>30000</v>
          </cell>
        </row>
        <row r="8">
          <cell r="D8">
            <v>12000</v>
          </cell>
        </row>
        <row r="9">
          <cell r="D9">
            <v>35000</v>
          </cell>
        </row>
        <row r="10">
          <cell r="D10">
            <v>88550</v>
          </cell>
        </row>
        <row r="11">
          <cell r="E11">
            <v>19650</v>
          </cell>
        </row>
        <row r="12">
          <cell r="D12">
            <v>9200</v>
          </cell>
        </row>
        <row r="13">
          <cell r="D13">
            <v>5000</v>
          </cell>
        </row>
        <row r="14">
          <cell r="E14">
            <v>38700</v>
          </cell>
        </row>
        <row r="15">
          <cell r="E15">
            <v>10888</v>
          </cell>
        </row>
        <row r="16">
          <cell r="E16">
            <v>90500</v>
          </cell>
        </row>
        <row r="17">
          <cell r="E17">
            <v>27000</v>
          </cell>
        </row>
        <row r="18">
          <cell r="E18">
            <v>21600</v>
          </cell>
        </row>
        <row r="19">
          <cell r="E19">
            <v>90000</v>
          </cell>
        </row>
        <row r="20">
          <cell r="E20">
            <v>117100</v>
          </cell>
        </row>
        <row r="21">
          <cell r="E21">
            <v>150000</v>
          </cell>
        </row>
        <row r="22">
          <cell r="D22">
            <v>98000</v>
          </cell>
        </row>
        <row r="23">
          <cell r="D23">
            <v>92000</v>
          </cell>
        </row>
        <row r="24">
          <cell r="D24">
            <v>1200</v>
          </cell>
        </row>
        <row r="25">
          <cell r="D25">
            <v>5488</v>
          </cell>
        </row>
        <row r="26">
          <cell r="D26">
            <v>1150</v>
          </cell>
        </row>
        <row r="27">
          <cell r="D27">
            <v>4450</v>
          </cell>
        </row>
        <row r="28">
          <cell r="D28">
            <v>68000</v>
          </cell>
        </row>
        <row r="29">
          <cell r="D29">
            <v>79200</v>
          </cell>
        </row>
      </sheetData>
      <sheetData sheetId="2">
        <row r="17">
          <cell r="D17">
            <v>44000</v>
          </cell>
        </row>
        <row r="41">
          <cell r="F41">
            <v>43212</v>
          </cell>
          <cell r="M41">
            <v>43212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zoomScale="85" zoomScaleNormal="85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58.8515625" style="1" customWidth="1"/>
    <col min="4" max="5" width="13.7109375" style="1" customWidth="1"/>
    <col min="6" max="6" width="3.140625" style="1" customWidth="1"/>
    <col min="7" max="16384" width="9.140625" style="1" customWidth="1"/>
  </cols>
  <sheetData>
    <row r="1" spans="3:5" ht="23.25">
      <c r="C1" s="2" t="s">
        <v>0</v>
      </c>
      <c r="D1" s="3" t="s">
        <v>1</v>
      </c>
      <c r="E1" s="3" t="s">
        <v>1</v>
      </c>
    </row>
    <row r="2" ht="6.75" customHeight="1" thickBot="1"/>
    <row r="3" spans="2:6" ht="21" thickTop="1">
      <c r="B3" s="4"/>
      <c r="C3" s="5" t="s">
        <v>2</v>
      </c>
      <c r="D3" s="6" t="s">
        <v>3</v>
      </c>
      <c r="E3" s="6" t="s">
        <v>4</v>
      </c>
      <c r="F3" s="7"/>
    </row>
    <row r="4" spans="2:6" ht="6" customHeight="1">
      <c r="B4" s="8"/>
      <c r="C4" s="9"/>
      <c r="D4" s="9"/>
      <c r="E4" s="9"/>
      <c r="F4" s="10"/>
    </row>
    <row r="5" spans="2:6" ht="17.25" customHeight="1">
      <c r="B5" s="8"/>
      <c r="C5" s="11" t="s">
        <v>5</v>
      </c>
      <c r="D5" s="12">
        <v>36800</v>
      </c>
      <c r="E5" s="13"/>
      <c r="F5" s="10"/>
    </row>
    <row r="6" spans="2:6" ht="17.25" customHeight="1">
      <c r="B6" s="8"/>
      <c r="C6" s="11" t="s">
        <v>6</v>
      </c>
      <c r="D6" s="13"/>
      <c r="E6" s="13">
        <v>600</v>
      </c>
      <c r="F6" s="10"/>
    </row>
    <row r="7" spans="2:6" ht="17.25" customHeight="1">
      <c r="B7" s="14" t="s">
        <v>7</v>
      </c>
      <c r="C7" s="11" t="s">
        <v>8</v>
      </c>
      <c r="D7" s="12">
        <v>30000</v>
      </c>
      <c r="E7" s="13"/>
      <c r="F7" s="10"/>
    </row>
    <row r="8" spans="2:6" ht="17.25" customHeight="1">
      <c r="B8" s="8"/>
      <c r="C8" s="11" t="s">
        <v>9</v>
      </c>
      <c r="D8" s="12">
        <v>12000</v>
      </c>
      <c r="E8" s="13"/>
      <c r="F8" s="10"/>
    </row>
    <row r="9" spans="2:6" ht="17.25" customHeight="1">
      <c r="B9" s="8"/>
      <c r="C9" s="11" t="s">
        <v>10</v>
      </c>
      <c r="D9" s="12">
        <v>35000</v>
      </c>
      <c r="E9" s="13"/>
      <c r="F9" s="10"/>
    </row>
    <row r="10" spans="2:6" ht="17.25" customHeight="1">
      <c r="B10" s="8"/>
      <c r="C10" s="11" t="s">
        <v>11</v>
      </c>
      <c r="D10" s="12">
        <v>88550</v>
      </c>
      <c r="E10" s="13"/>
      <c r="F10" s="10"/>
    </row>
    <row r="11" spans="2:6" ht="17.25" customHeight="1">
      <c r="B11" s="8"/>
      <c r="C11" s="11" t="s">
        <v>12</v>
      </c>
      <c r="D11" s="13"/>
      <c r="E11" s="12">
        <v>19650</v>
      </c>
      <c r="F11" s="10"/>
    </row>
    <row r="12" spans="2:6" ht="17.25" customHeight="1">
      <c r="B12" s="8"/>
      <c r="C12" s="11" t="s">
        <v>13</v>
      </c>
      <c r="D12" s="12">
        <v>9200</v>
      </c>
      <c r="E12" s="13"/>
      <c r="F12" s="10"/>
    </row>
    <row r="13" spans="2:6" ht="17.25" customHeight="1">
      <c r="B13" s="8"/>
      <c r="C13" s="11" t="s">
        <v>14</v>
      </c>
      <c r="D13" s="12">
        <v>5000</v>
      </c>
      <c r="E13" s="13"/>
      <c r="F13" s="10"/>
    </row>
    <row r="14" spans="2:6" ht="17.25" customHeight="1">
      <c r="B14" s="8"/>
      <c r="C14" s="11" t="s">
        <v>15</v>
      </c>
      <c r="D14" s="13"/>
      <c r="E14" s="12">
        <v>38700</v>
      </c>
      <c r="F14" s="10"/>
    </row>
    <row r="15" spans="2:6" ht="17.25" customHeight="1">
      <c r="B15" s="8"/>
      <c r="C15" s="11" t="s">
        <v>16</v>
      </c>
      <c r="D15" s="13"/>
      <c r="E15" s="12">
        <v>10888</v>
      </c>
      <c r="F15" s="10"/>
    </row>
    <row r="16" spans="2:6" ht="17.25" customHeight="1">
      <c r="B16" s="8"/>
      <c r="C16" s="11" t="s">
        <v>17</v>
      </c>
      <c r="D16" s="13"/>
      <c r="E16" s="12">
        <v>90500</v>
      </c>
      <c r="F16" s="10"/>
    </row>
    <row r="17" spans="2:6" ht="17.25" customHeight="1">
      <c r="B17" s="8"/>
      <c r="C17" s="11" t="s">
        <v>18</v>
      </c>
      <c r="D17" s="13"/>
      <c r="E17" s="12">
        <v>27000</v>
      </c>
      <c r="F17" s="10"/>
    </row>
    <row r="18" spans="2:6" ht="17.25" customHeight="1">
      <c r="B18" s="8"/>
      <c r="C18" s="11" t="s">
        <v>19</v>
      </c>
      <c r="D18" s="13"/>
      <c r="E18" s="12">
        <v>21600</v>
      </c>
      <c r="F18" s="10"/>
    </row>
    <row r="19" spans="2:8" ht="17.25" customHeight="1">
      <c r="B19" s="8"/>
      <c r="C19" s="11" t="s">
        <v>20</v>
      </c>
      <c r="D19" s="13"/>
      <c r="E19" s="12">
        <v>90000</v>
      </c>
      <c r="F19" s="10"/>
      <c r="H19" s="15"/>
    </row>
    <row r="20" spans="2:6" ht="17.25" customHeight="1">
      <c r="B20" s="8"/>
      <c r="C20" s="11" t="s">
        <v>21</v>
      </c>
      <c r="D20" s="13"/>
      <c r="E20" s="12">
        <v>117100</v>
      </c>
      <c r="F20" s="10"/>
    </row>
    <row r="21" spans="2:6" ht="17.25" customHeight="1">
      <c r="B21" s="8"/>
      <c r="C21" s="11" t="s">
        <v>22</v>
      </c>
      <c r="D21" s="13"/>
      <c r="E21" s="12">
        <v>150000</v>
      </c>
      <c r="F21" s="10"/>
    </row>
    <row r="22" spans="2:6" ht="17.25" customHeight="1">
      <c r="B22" s="8"/>
      <c r="C22" s="11" t="s">
        <v>23</v>
      </c>
      <c r="D22" s="12">
        <v>98000</v>
      </c>
      <c r="E22" s="13"/>
      <c r="F22" s="10"/>
    </row>
    <row r="23" spans="2:16" ht="17.25" customHeight="1">
      <c r="B23" s="14" t="s">
        <v>7</v>
      </c>
      <c r="C23" s="11" t="s">
        <v>24</v>
      </c>
      <c r="D23" s="12">
        <v>92000</v>
      </c>
      <c r="E23" s="13"/>
      <c r="F23" s="13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2:6" ht="17.25" customHeight="1">
      <c r="B24" s="8"/>
      <c r="C24" s="11" t="s">
        <v>25</v>
      </c>
      <c r="D24" s="12">
        <v>1200</v>
      </c>
      <c r="E24" s="13"/>
      <c r="F24" s="10"/>
    </row>
    <row r="25" spans="2:6" ht="17.25" customHeight="1">
      <c r="B25" s="8"/>
      <c r="C25" s="11" t="s">
        <v>26</v>
      </c>
      <c r="D25" s="12">
        <v>5488</v>
      </c>
      <c r="E25" s="13"/>
      <c r="F25" s="10"/>
    </row>
    <row r="26" spans="2:6" ht="17.25" customHeight="1">
      <c r="B26" s="8"/>
      <c r="C26" s="11" t="s">
        <v>27</v>
      </c>
      <c r="D26" s="12">
        <v>1150</v>
      </c>
      <c r="E26" s="17"/>
      <c r="F26" s="10"/>
    </row>
    <row r="27" spans="2:6" ht="17.25" customHeight="1">
      <c r="B27" s="8"/>
      <c r="C27" s="11" t="s">
        <v>28</v>
      </c>
      <c r="D27" s="12">
        <v>4450</v>
      </c>
      <c r="E27" s="13"/>
      <c r="F27" s="10"/>
    </row>
    <row r="28" spans="2:6" ht="17.25" customHeight="1">
      <c r="B28" s="8"/>
      <c r="C28" s="11" t="s">
        <v>29</v>
      </c>
      <c r="D28" s="12">
        <v>68000</v>
      </c>
      <c r="E28" s="13"/>
      <c r="F28" s="10"/>
    </row>
    <row r="29" spans="2:6" ht="17.25" customHeight="1">
      <c r="B29" s="8"/>
      <c r="C29" s="11" t="s">
        <v>30</v>
      </c>
      <c r="D29" s="12">
        <v>79200</v>
      </c>
      <c r="E29" s="13"/>
      <c r="F29" s="10"/>
    </row>
    <row r="30" spans="2:6" ht="15">
      <c r="B30" s="8"/>
      <c r="C30" s="13"/>
      <c r="D30" s="13"/>
      <c r="E30" s="13"/>
      <c r="F30" s="10"/>
    </row>
    <row r="31" spans="2:6" ht="15.75" thickBot="1">
      <c r="B31" s="18"/>
      <c r="C31" s="19"/>
      <c r="D31" s="19">
        <f>SUM(D5:D30)</f>
        <v>566038</v>
      </c>
      <c r="E31" s="19">
        <f>SUM(E5:E30)</f>
        <v>566038</v>
      </c>
      <c r="F31" s="20"/>
    </row>
    <row r="32" ht="13.5" thickTop="1"/>
    <row r="33" spans="2:4" ht="18">
      <c r="B33" s="14" t="s">
        <v>7</v>
      </c>
      <c r="C33" s="11" t="s">
        <v>31</v>
      </c>
      <c r="D33" s="21">
        <v>44000</v>
      </c>
    </row>
  </sheetData>
  <mergeCells count="1">
    <mergeCell ref="G23:P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22" customWidth="1"/>
    <col min="2" max="2" width="23.8515625" style="22" customWidth="1"/>
    <col min="3" max="3" width="10.140625" style="22" customWidth="1"/>
    <col min="4" max="4" width="11.421875" style="23" customWidth="1"/>
    <col min="5" max="5" width="11.421875" style="24" customWidth="1"/>
    <col min="6" max="6" width="12.7109375" style="24" customWidth="1"/>
    <col min="7" max="7" width="6.00390625" style="66" customWidth="1"/>
    <col min="8" max="8" width="12.8515625" style="47" customWidth="1"/>
    <col min="9" max="9" width="5.140625" style="66" customWidth="1"/>
    <col min="10" max="10" width="12.421875" style="67" customWidth="1"/>
    <col min="11" max="11" width="3.8515625" style="27" customWidth="1"/>
    <col min="12" max="12" width="11.28125" style="24" customWidth="1"/>
    <col min="13" max="13" width="11.28125" style="28" customWidth="1"/>
    <col min="14" max="14" width="12.28125" style="1" customWidth="1"/>
    <col min="15" max="16" width="12.7109375" style="1" bestFit="1" customWidth="1"/>
    <col min="17" max="32" width="9.140625" style="1" customWidth="1"/>
    <col min="33" max="16384" width="9.140625" style="22" customWidth="1"/>
  </cols>
  <sheetData>
    <row r="1" spans="7:10" ht="19.5">
      <c r="G1" s="25" t="s">
        <v>32</v>
      </c>
      <c r="H1" s="26"/>
      <c r="I1" s="26"/>
      <c r="J1" s="26"/>
    </row>
    <row r="2" spans="2:13" ht="20.25">
      <c r="B2" s="29" t="s">
        <v>33</v>
      </c>
      <c r="E2" s="30" t="s">
        <v>34</v>
      </c>
      <c r="F2" s="31"/>
      <c r="G2" s="32" t="s">
        <v>35</v>
      </c>
      <c r="H2" s="33" t="s">
        <v>3</v>
      </c>
      <c r="I2" s="34" t="s">
        <v>35</v>
      </c>
      <c r="J2" s="33" t="s">
        <v>4</v>
      </c>
      <c r="K2" s="35"/>
      <c r="L2" s="36" t="s">
        <v>36</v>
      </c>
      <c r="M2" s="30"/>
    </row>
    <row r="3" spans="7:10" ht="6" customHeight="1">
      <c r="G3" s="37"/>
      <c r="H3" s="38"/>
      <c r="I3" s="39"/>
      <c r="J3" s="40"/>
    </row>
    <row r="4" spans="1:13" ht="15">
      <c r="A4" s="22" t="s">
        <v>37</v>
      </c>
      <c r="F4" s="24">
        <f>'[1]Trial Balance'!E21</f>
        <v>150000</v>
      </c>
      <c r="G4" s="37"/>
      <c r="H4" s="38"/>
      <c r="I4" s="37"/>
      <c r="J4" s="38"/>
      <c r="M4" s="28">
        <f>F4-H4+J4</f>
        <v>150000</v>
      </c>
    </row>
    <row r="5" spans="1:13" ht="15">
      <c r="A5" s="22" t="s">
        <v>38</v>
      </c>
      <c r="F5" s="41">
        <f>'[1]Trial Balance'!D22</f>
        <v>98000</v>
      </c>
      <c r="G5" s="37"/>
      <c r="H5" s="38"/>
      <c r="I5" s="37"/>
      <c r="J5" s="38"/>
      <c r="M5" s="42">
        <f>F5+H5-J5</f>
        <v>98000</v>
      </c>
    </row>
    <row r="6" spans="1:13" ht="15">
      <c r="A6" s="43" t="s">
        <v>39</v>
      </c>
      <c r="F6" s="24">
        <f>F4-F5</f>
        <v>52000</v>
      </c>
      <c r="G6" s="37"/>
      <c r="H6" s="38"/>
      <c r="I6" s="37"/>
      <c r="J6" s="38"/>
      <c r="M6" s="44">
        <f>M4-M5</f>
        <v>52000</v>
      </c>
    </row>
    <row r="7" spans="7:13" ht="8.25" customHeight="1">
      <c r="G7" s="37"/>
      <c r="H7" s="38"/>
      <c r="I7" s="37"/>
      <c r="J7" s="38"/>
      <c r="M7" s="45"/>
    </row>
    <row r="8" spans="1:12" ht="15">
      <c r="A8" s="22" t="s">
        <v>40</v>
      </c>
      <c r="E8" s="24">
        <f>'[1]Trial Balance'!E19</f>
        <v>90000</v>
      </c>
      <c r="G8" s="37"/>
      <c r="H8" s="38"/>
      <c r="I8" s="37"/>
      <c r="J8" s="38"/>
      <c r="L8" s="24">
        <f>E8-H8+J8</f>
        <v>90000</v>
      </c>
    </row>
    <row r="9" spans="1:12" ht="15">
      <c r="A9" s="22" t="s">
        <v>41</v>
      </c>
      <c r="E9" s="42">
        <f>'[1]Trial Balance'!D29</f>
        <v>79200</v>
      </c>
      <c r="G9" s="37"/>
      <c r="H9" s="38"/>
      <c r="I9" s="37"/>
      <c r="J9" s="38"/>
      <c r="L9" s="46">
        <f>E9+H9-J9</f>
        <v>79200</v>
      </c>
    </row>
    <row r="10" spans="1:13" ht="15">
      <c r="A10" s="43" t="s">
        <v>42</v>
      </c>
      <c r="F10" s="24">
        <f>E8-E9</f>
        <v>10800</v>
      </c>
      <c r="G10" s="37"/>
      <c r="H10" s="38"/>
      <c r="I10" s="37"/>
      <c r="J10" s="38"/>
      <c r="M10" s="45">
        <f>L8-L9</f>
        <v>10800</v>
      </c>
    </row>
    <row r="11" spans="7:13" ht="6" customHeight="1">
      <c r="G11" s="37"/>
      <c r="H11" s="38"/>
      <c r="I11" s="37"/>
      <c r="J11" s="38"/>
      <c r="M11" s="45"/>
    </row>
    <row r="12" spans="1:10" ht="15">
      <c r="A12" s="22" t="s">
        <v>43</v>
      </c>
      <c r="E12" s="24">
        <f>'[1]Trial Balance'!E20</f>
        <v>117100</v>
      </c>
      <c r="G12" s="37"/>
      <c r="H12" s="38"/>
      <c r="I12" s="37"/>
      <c r="J12" s="38"/>
    </row>
    <row r="13" spans="1:13" ht="15">
      <c r="A13" s="22" t="s">
        <v>44</v>
      </c>
      <c r="G13" s="37"/>
      <c r="H13" s="38"/>
      <c r="I13" s="37"/>
      <c r="J13" s="38"/>
      <c r="M13" s="47">
        <f>E12</f>
        <v>117100</v>
      </c>
    </row>
    <row r="14" spans="2:12" ht="15">
      <c r="B14" s="22" t="s">
        <v>45</v>
      </c>
      <c r="D14" s="24">
        <f>'[1]Trial Balance'!D7</f>
        <v>30000</v>
      </c>
      <c r="G14" s="37"/>
      <c r="H14" s="38"/>
      <c r="I14" s="37"/>
      <c r="J14" s="38"/>
      <c r="L14" s="24">
        <f>D14</f>
        <v>30000</v>
      </c>
    </row>
    <row r="15" spans="2:12" ht="15">
      <c r="B15" s="22" t="s">
        <v>46</v>
      </c>
      <c r="D15" s="42">
        <f>'[1]Trial Balance'!D23</f>
        <v>92000</v>
      </c>
      <c r="G15" s="37"/>
      <c r="H15" s="38"/>
      <c r="I15" s="37"/>
      <c r="J15" s="38"/>
      <c r="L15" s="44">
        <f>D15</f>
        <v>92000</v>
      </c>
    </row>
    <row r="16" spans="4:12" ht="15">
      <c r="D16" s="24">
        <f>D14+D15</f>
        <v>122000</v>
      </c>
      <c r="G16" s="37"/>
      <c r="H16" s="38"/>
      <c r="I16" s="37"/>
      <c r="J16" s="38"/>
      <c r="L16" s="24">
        <f>L14+L15</f>
        <v>122000</v>
      </c>
    </row>
    <row r="17" spans="2:12" ht="15">
      <c r="B17" s="22" t="s">
        <v>47</v>
      </c>
      <c r="D17" s="42">
        <v>44000</v>
      </c>
      <c r="G17" s="37"/>
      <c r="H17" s="38"/>
      <c r="I17" s="37"/>
      <c r="J17" s="38"/>
      <c r="L17" s="46">
        <f>D17-H17</f>
        <v>44000</v>
      </c>
    </row>
    <row r="18" spans="2:13" ht="15">
      <c r="B18" s="22" t="s">
        <v>48</v>
      </c>
      <c r="E18" s="42">
        <f>D16-D17</f>
        <v>78000</v>
      </c>
      <c r="G18" s="37"/>
      <c r="H18" s="38"/>
      <c r="I18" s="37"/>
      <c r="J18" s="38"/>
      <c r="M18" s="42">
        <f>L16-L17</f>
        <v>78000</v>
      </c>
    </row>
    <row r="19" spans="1:13" ht="20.25" thickBot="1">
      <c r="A19" s="43" t="s">
        <v>49</v>
      </c>
      <c r="E19" s="48"/>
      <c r="F19" s="49">
        <f>E12-E18</f>
        <v>39100</v>
      </c>
      <c r="G19" s="37"/>
      <c r="H19" s="38"/>
      <c r="I19" s="37"/>
      <c r="J19" s="38"/>
      <c r="L19" s="50"/>
      <c r="M19" s="51">
        <f>M13-M18</f>
        <v>39100</v>
      </c>
    </row>
    <row r="20" spans="1:13" ht="15">
      <c r="A20" s="43" t="s">
        <v>50</v>
      </c>
      <c r="F20" s="24">
        <f>SUM(F6:F19)</f>
        <v>101900</v>
      </c>
      <c r="G20" s="37"/>
      <c r="H20" s="38"/>
      <c r="I20" s="37"/>
      <c r="J20" s="38"/>
      <c r="M20" s="28">
        <f>M6+M10+M19</f>
        <v>101900</v>
      </c>
    </row>
    <row r="21" spans="6:10" ht="6" customHeight="1">
      <c r="F21" s="45"/>
      <c r="G21" s="37"/>
      <c r="H21" s="38"/>
      <c r="I21" s="37"/>
      <c r="J21" s="38"/>
    </row>
    <row r="22" spans="1:10" ht="15">
      <c r="A22" s="22" t="s">
        <v>51</v>
      </c>
      <c r="F22" s="47"/>
      <c r="G22" s="37"/>
      <c r="H22" s="38"/>
      <c r="I22" s="37"/>
      <c r="J22" s="38"/>
    </row>
    <row r="23" spans="1:13" ht="15">
      <c r="A23" s="22" t="s">
        <v>52</v>
      </c>
      <c r="E23" s="24">
        <f>'[1]Trial Balance'!D24</f>
        <v>1200</v>
      </c>
      <c r="G23" s="37"/>
      <c r="H23" s="38"/>
      <c r="I23" s="37"/>
      <c r="J23" s="38"/>
      <c r="M23" s="28">
        <f>E23+H23-J23</f>
        <v>1200</v>
      </c>
    </row>
    <row r="24" spans="1:13" ht="15">
      <c r="A24" s="52" t="s">
        <v>53</v>
      </c>
      <c r="B24" s="52"/>
      <c r="C24" s="52"/>
      <c r="E24" s="53">
        <f>'[1]Trial Balance'!D25</f>
        <v>5488</v>
      </c>
      <c r="G24" s="37"/>
      <c r="H24" s="38"/>
      <c r="I24" s="37"/>
      <c r="J24" s="38"/>
      <c r="M24" s="54">
        <f>E24+H24+H25-J24</f>
        <v>5488</v>
      </c>
    </row>
    <row r="25" spans="1:13" ht="15">
      <c r="A25" s="52"/>
      <c r="B25" s="52"/>
      <c r="C25" s="52"/>
      <c r="E25" s="53"/>
      <c r="G25" s="37"/>
      <c r="H25" s="55"/>
      <c r="I25" s="37"/>
      <c r="J25" s="56"/>
      <c r="M25" s="54"/>
    </row>
    <row r="26" spans="1:13" ht="15">
      <c r="A26" s="22" t="s">
        <v>54</v>
      </c>
      <c r="G26" s="37"/>
      <c r="H26" s="38"/>
      <c r="I26" s="37"/>
      <c r="J26" s="38"/>
      <c r="M26" s="28">
        <f>E26+H26-J26</f>
        <v>0</v>
      </c>
    </row>
    <row r="27" spans="1:13" ht="15">
      <c r="A27" s="22" t="s">
        <v>55</v>
      </c>
      <c r="E27" s="24">
        <f>'[1]Trial Balance'!D26</f>
        <v>1150</v>
      </c>
      <c r="G27" s="37"/>
      <c r="H27" s="38"/>
      <c r="I27" s="37"/>
      <c r="J27" s="38"/>
      <c r="M27" s="28">
        <f>E27+H27-J27</f>
        <v>1150</v>
      </c>
    </row>
    <row r="28" spans="1:13" ht="15">
      <c r="A28" s="22" t="s">
        <v>56</v>
      </c>
      <c r="E28" s="24">
        <f>'[1]Trial Balance'!D27</f>
        <v>4450</v>
      </c>
      <c r="G28" s="37"/>
      <c r="H28" s="38"/>
      <c r="I28" s="37"/>
      <c r="J28" s="38"/>
      <c r="M28" s="28">
        <f>E28+H28-J28</f>
        <v>4450</v>
      </c>
    </row>
    <row r="29" spans="1:13" ht="15">
      <c r="A29" s="52" t="s">
        <v>57</v>
      </c>
      <c r="B29" s="52"/>
      <c r="C29" s="52"/>
      <c r="E29" s="53"/>
      <c r="G29" s="37"/>
      <c r="H29" s="55"/>
      <c r="I29" s="37"/>
      <c r="J29" s="38"/>
      <c r="M29" s="54">
        <f>H29+H30</f>
        <v>0</v>
      </c>
    </row>
    <row r="30" spans="1:13" ht="15">
      <c r="A30" s="52" t="s">
        <v>58</v>
      </c>
      <c r="B30" s="52"/>
      <c r="C30" s="52"/>
      <c r="E30" s="53"/>
      <c r="G30" s="37"/>
      <c r="H30" s="38"/>
      <c r="I30" s="37"/>
      <c r="J30" s="38"/>
      <c r="M30" s="54"/>
    </row>
    <row r="31" spans="1:13" ht="15">
      <c r="A31" s="22" t="s">
        <v>59</v>
      </c>
      <c r="G31" s="37"/>
      <c r="H31" s="38"/>
      <c r="I31" s="37"/>
      <c r="J31" s="38"/>
      <c r="M31" s="28">
        <f>E31+H31-J31</f>
        <v>0</v>
      </c>
    </row>
    <row r="32" spans="1:13" ht="15">
      <c r="A32" s="22" t="s">
        <v>60</v>
      </c>
      <c r="E32" s="42">
        <f>'[1]Trial Balance'!D28</f>
        <v>68000</v>
      </c>
      <c r="G32" s="37"/>
      <c r="H32" s="38"/>
      <c r="I32" s="37"/>
      <c r="J32" s="38"/>
      <c r="M32" s="44">
        <f>E32+H32-J32</f>
        <v>68000</v>
      </c>
    </row>
    <row r="33" spans="6:13" ht="15">
      <c r="F33" s="44">
        <f>SUM(E23:E32)</f>
        <v>80288</v>
      </c>
      <c r="G33" s="37"/>
      <c r="H33" s="38"/>
      <c r="I33" s="37"/>
      <c r="J33" s="38"/>
      <c r="M33" s="44">
        <f>SUM(M23:M32)</f>
        <v>80288</v>
      </c>
    </row>
    <row r="34" spans="1:13" ht="15">
      <c r="A34" s="22" t="s">
        <v>61</v>
      </c>
      <c r="F34" s="57">
        <f>F20-F33</f>
        <v>21612</v>
      </c>
      <c r="G34" s="58"/>
      <c r="H34" s="38"/>
      <c r="I34" s="58"/>
      <c r="J34" s="38"/>
      <c r="K34" s="59"/>
      <c r="M34" s="60">
        <f>M20-M33</f>
        <v>21612</v>
      </c>
    </row>
    <row r="35" spans="1:13" ht="15">
      <c r="A35" s="22" t="s">
        <v>62</v>
      </c>
      <c r="F35" s="44">
        <v>0</v>
      </c>
      <c r="G35" s="37"/>
      <c r="H35" s="55"/>
      <c r="I35" s="37"/>
      <c r="J35" s="38"/>
      <c r="K35" s="22"/>
      <c r="M35" s="44">
        <f>E35-J35+H35</f>
        <v>0</v>
      </c>
    </row>
    <row r="36" spans="1:13" ht="15">
      <c r="A36" s="22" t="s">
        <v>63</v>
      </c>
      <c r="F36" s="57">
        <f>F34-F35</f>
        <v>21612</v>
      </c>
      <c r="G36" s="37"/>
      <c r="H36" s="38"/>
      <c r="I36" s="37"/>
      <c r="J36" s="38"/>
      <c r="M36" s="61">
        <f>M34-M35</f>
        <v>21612</v>
      </c>
    </row>
    <row r="37" spans="7:13" ht="8.25" customHeight="1">
      <c r="G37" s="37"/>
      <c r="H37" s="38"/>
      <c r="I37" s="37"/>
      <c r="J37" s="38"/>
      <c r="M37" s="62"/>
    </row>
    <row r="38" spans="1:13" ht="15">
      <c r="A38" s="22" t="s">
        <v>64</v>
      </c>
      <c r="F38" s="44">
        <f>'[1]Trial Balance'!E18</f>
        <v>21600</v>
      </c>
      <c r="G38" s="37"/>
      <c r="H38" s="38"/>
      <c r="I38" s="37"/>
      <c r="J38" s="38"/>
      <c r="M38" s="44">
        <f>F38</f>
        <v>21600</v>
      </c>
    </row>
    <row r="39" spans="1:13" ht="15">
      <c r="A39" s="22" t="s">
        <v>65</v>
      </c>
      <c r="F39" s="24">
        <f>F36+F38</f>
        <v>43212</v>
      </c>
      <c r="G39" s="37"/>
      <c r="H39" s="38"/>
      <c r="I39" s="37"/>
      <c r="J39" s="38"/>
      <c r="M39" s="28">
        <f>M36+M38</f>
        <v>43212</v>
      </c>
    </row>
    <row r="40" spans="1:13" ht="15">
      <c r="A40" s="22" t="s">
        <v>66</v>
      </c>
      <c r="F40" s="41">
        <v>0</v>
      </c>
      <c r="G40" s="37"/>
      <c r="H40" s="55"/>
      <c r="I40" s="37"/>
      <c r="J40" s="38"/>
      <c r="K40" s="22"/>
      <c r="M40" s="42">
        <f>F40-J40+H40</f>
        <v>0</v>
      </c>
    </row>
    <row r="41" spans="1:13" ht="15.75" thickBot="1">
      <c r="A41" s="22" t="s">
        <v>67</v>
      </c>
      <c r="F41" s="63">
        <f>F39-F40</f>
        <v>43212</v>
      </c>
      <c r="G41" s="64"/>
      <c r="H41" s="65"/>
      <c r="I41" s="64"/>
      <c r="J41" s="65"/>
      <c r="M41" s="63">
        <f>M39-M40</f>
        <v>43212</v>
      </c>
    </row>
    <row r="42" ht="9" customHeight="1" thickTop="1">
      <c r="M42" s="24"/>
    </row>
    <row r="44" spans="7:10" ht="15">
      <c r="G44" s="68" t="s">
        <v>68</v>
      </c>
      <c r="H44" s="69">
        <f>SUM(H5:H41)</f>
        <v>0</v>
      </c>
      <c r="I44" s="68"/>
      <c r="J44" s="69">
        <f>SUM(J5:J41)</f>
        <v>0</v>
      </c>
    </row>
    <row r="51" ht="12.75" customHeight="1"/>
    <row r="71" ht="12.75" customHeight="1"/>
    <row r="78" ht="6" customHeight="1"/>
    <row r="80" ht="9" customHeight="1"/>
    <row r="81" spans="1:13" ht="15">
      <c r="A81" s="1"/>
      <c r="B81" s="1"/>
      <c r="C81" s="1"/>
      <c r="D81" s="1"/>
      <c r="E81" s="1"/>
      <c r="F81" s="1"/>
      <c r="G81" s="1"/>
      <c r="H81" s="1"/>
      <c r="I81" s="68"/>
      <c r="J81" s="70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5"/>
      <c r="I82" s="68"/>
      <c r="J82" s="15"/>
      <c r="K82" s="1"/>
      <c r="L82" s="15"/>
      <c r="M82" s="15"/>
    </row>
    <row r="83" spans="1:13" ht="15">
      <c r="A83" s="1"/>
      <c r="B83" s="1"/>
      <c r="C83" s="1"/>
      <c r="D83" s="1"/>
      <c r="E83" s="1"/>
      <c r="F83" s="1"/>
      <c r="G83" s="1"/>
      <c r="H83" s="15"/>
      <c r="I83" s="68"/>
      <c r="J83" s="70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68"/>
      <c r="J84" s="70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68"/>
      <c r="J85" s="70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68"/>
      <c r="J86" s="70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68"/>
      <c r="J87" s="70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68"/>
      <c r="J88" s="70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68"/>
      <c r="J89" s="70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68"/>
      <c r="J90" s="70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68"/>
      <c r="J91" s="70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68"/>
      <c r="J92" s="70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68"/>
      <c r="J93" s="70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68"/>
      <c r="J94" s="70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68"/>
      <c r="J95" s="70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68"/>
      <c r="J96" s="70"/>
      <c r="K96" s="1"/>
      <c r="L96" s="1"/>
      <c r="M96" s="1"/>
    </row>
    <row r="97" spans="9:10" s="1" customFormat="1" ht="12.75">
      <c r="I97" s="68"/>
      <c r="J97" s="70"/>
    </row>
    <row r="98" spans="9:10" s="1" customFormat="1" ht="12.75">
      <c r="I98" s="68"/>
      <c r="J98" s="70"/>
    </row>
    <row r="99" spans="9:10" s="1" customFormat="1" ht="12.75">
      <c r="I99" s="68"/>
      <c r="J99" s="70"/>
    </row>
    <row r="100" spans="9:10" s="1" customFormat="1" ht="12.75">
      <c r="I100" s="68"/>
      <c r="J100" s="70"/>
    </row>
    <row r="101" spans="9:10" s="1" customFormat="1" ht="12.75">
      <c r="I101" s="68"/>
      <c r="J101" s="70"/>
    </row>
    <row r="102" spans="9:10" s="1" customFormat="1" ht="12.75">
      <c r="I102" s="68"/>
      <c r="J102" s="70"/>
    </row>
    <row r="103" spans="9:10" s="1" customFormat="1" ht="12.75">
      <c r="I103" s="68"/>
      <c r="J103" s="70"/>
    </row>
    <row r="104" spans="9:10" s="1" customFormat="1" ht="12.75">
      <c r="I104" s="68"/>
      <c r="J104" s="70"/>
    </row>
    <row r="105" spans="9:10" s="1" customFormat="1" ht="12.75">
      <c r="I105" s="68"/>
      <c r="J105" s="70"/>
    </row>
    <row r="106" spans="9:10" s="1" customFormat="1" ht="12.75">
      <c r="I106" s="68"/>
      <c r="J106" s="70"/>
    </row>
    <row r="107" spans="9:10" s="1" customFormat="1" ht="12.75">
      <c r="I107" s="68"/>
      <c r="J107" s="70"/>
    </row>
    <row r="108" spans="9:10" s="1" customFormat="1" ht="12.75">
      <c r="I108" s="68"/>
      <c r="J108" s="70"/>
    </row>
    <row r="109" spans="9:10" s="1" customFormat="1" ht="12.75">
      <c r="I109" s="68"/>
      <c r="J109" s="70"/>
    </row>
    <row r="110" spans="9:10" s="1" customFormat="1" ht="12.75">
      <c r="I110" s="68"/>
      <c r="J110" s="70"/>
    </row>
    <row r="111" spans="9:10" s="1" customFormat="1" ht="12.75">
      <c r="I111" s="68"/>
      <c r="J111" s="70"/>
    </row>
    <row r="112" spans="9:10" s="1" customFormat="1" ht="12.75">
      <c r="I112" s="68"/>
      <c r="J112" s="70"/>
    </row>
    <row r="113" spans="9:10" s="1" customFormat="1" ht="12.75">
      <c r="I113" s="68"/>
      <c r="J113" s="70"/>
    </row>
    <row r="114" spans="9:10" s="1" customFormat="1" ht="12.75">
      <c r="I114" s="68"/>
      <c r="J114" s="70"/>
    </row>
    <row r="115" spans="9:10" s="1" customFormat="1" ht="12.75">
      <c r="I115" s="68"/>
      <c r="J115" s="70"/>
    </row>
    <row r="116" spans="9:10" s="1" customFormat="1" ht="12.75">
      <c r="I116" s="68"/>
      <c r="J116" s="70"/>
    </row>
    <row r="117" spans="9:10" s="1" customFormat="1" ht="12.75">
      <c r="I117" s="68"/>
      <c r="J117" s="70"/>
    </row>
    <row r="118" spans="9:10" s="1" customFormat="1" ht="12.75">
      <c r="I118" s="68"/>
      <c r="J118" s="70"/>
    </row>
    <row r="119" spans="9:10" s="1" customFormat="1" ht="12.75">
      <c r="I119" s="68"/>
      <c r="J119" s="70"/>
    </row>
    <row r="120" spans="9:10" s="1" customFormat="1" ht="12.75">
      <c r="I120" s="68"/>
      <c r="J120" s="70"/>
    </row>
    <row r="121" spans="9:10" s="1" customFormat="1" ht="12.75">
      <c r="I121" s="68"/>
      <c r="J121" s="70"/>
    </row>
    <row r="122" spans="9:10" s="1" customFormat="1" ht="12.75">
      <c r="I122" s="68"/>
      <c r="J122" s="70"/>
    </row>
    <row r="123" spans="9:10" s="1" customFormat="1" ht="12.75">
      <c r="I123" s="68"/>
      <c r="J123" s="70"/>
    </row>
    <row r="124" spans="9:10" s="1" customFormat="1" ht="12.75">
      <c r="I124" s="68"/>
      <c r="J124" s="70"/>
    </row>
    <row r="125" spans="9:10" s="1" customFormat="1" ht="12.75">
      <c r="I125" s="68"/>
      <c r="J125" s="70"/>
    </row>
    <row r="126" spans="9:10" s="1" customFormat="1" ht="12.75">
      <c r="I126" s="68"/>
      <c r="J126" s="70"/>
    </row>
    <row r="127" spans="9:10" s="1" customFormat="1" ht="12.75">
      <c r="I127" s="68"/>
      <c r="J127" s="70"/>
    </row>
    <row r="128" spans="9:10" s="1" customFormat="1" ht="12.75">
      <c r="I128" s="68"/>
      <c r="J128" s="70"/>
    </row>
    <row r="129" spans="9:10" s="1" customFormat="1" ht="12.75">
      <c r="I129" s="68"/>
      <c r="J129" s="70"/>
    </row>
    <row r="130" spans="9:10" s="1" customFormat="1" ht="12.75">
      <c r="I130" s="68"/>
      <c r="J130" s="70"/>
    </row>
    <row r="131" spans="9:10" s="1" customFormat="1" ht="12.75">
      <c r="I131" s="68"/>
      <c r="J131" s="70"/>
    </row>
    <row r="132" spans="9:10" s="1" customFormat="1" ht="12.75">
      <c r="I132" s="68"/>
      <c r="J132" s="70"/>
    </row>
    <row r="133" spans="9:10" s="1" customFormat="1" ht="12.75">
      <c r="I133" s="68"/>
      <c r="J133" s="70"/>
    </row>
    <row r="134" spans="9:10" s="1" customFormat="1" ht="12.75">
      <c r="I134" s="68"/>
      <c r="J134" s="70"/>
    </row>
    <row r="135" spans="9:10" s="1" customFormat="1" ht="12.75">
      <c r="I135" s="68"/>
      <c r="J135" s="70"/>
    </row>
    <row r="136" spans="9:10" s="1" customFormat="1" ht="12.75">
      <c r="I136" s="68"/>
      <c r="J136" s="70"/>
    </row>
    <row r="137" spans="9:10" s="1" customFormat="1" ht="12.75">
      <c r="I137" s="68"/>
      <c r="J137" s="70"/>
    </row>
    <row r="138" spans="9:10" s="1" customFormat="1" ht="12.75">
      <c r="I138" s="68"/>
      <c r="J138" s="70"/>
    </row>
    <row r="139" spans="9:10" s="1" customFormat="1" ht="12.75">
      <c r="I139" s="68"/>
      <c r="J139" s="70"/>
    </row>
    <row r="140" spans="9:10" s="1" customFormat="1" ht="12.75">
      <c r="I140" s="68"/>
      <c r="J140" s="70"/>
    </row>
    <row r="141" spans="9:10" s="1" customFormat="1" ht="12.75">
      <c r="I141" s="68"/>
      <c r="J141" s="70"/>
    </row>
    <row r="142" spans="9:10" s="1" customFormat="1" ht="12.75">
      <c r="I142" s="68"/>
      <c r="J142" s="70"/>
    </row>
    <row r="143" spans="9:10" s="1" customFormat="1" ht="12.75">
      <c r="I143" s="68"/>
      <c r="J143" s="70"/>
    </row>
    <row r="144" spans="9:10" s="1" customFormat="1" ht="12.75">
      <c r="I144" s="68"/>
      <c r="J144" s="70"/>
    </row>
    <row r="145" spans="9:10" s="1" customFormat="1" ht="12.75">
      <c r="I145" s="68"/>
      <c r="J145" s="70"/>
    </row>
    <row r="146" spans="9:10" s="1" customFormat="1" ht="12.75">
      <c r="I146" s="68"/>
      <c r="J146" s="70"/>
    </row>
    <row r="147" spans="9:10" s="1" customFormat="1" ht="12.75">
      <c r="I147" s="68"/>
      <c r="J147" s="70"/>
    </row>
    <row r="148" spans="9:10" s="1" customFormat="1" ht="12.75">
      <c r="I148" s="68"/>
      <c r="J148" s="70"/>
    </row>
    <row r="149" spans="9:10" s="1" customFormat="1" ht="12.75">
      <c r="I149" s="68"/>
      <c r="J149" s="70"/>
    </row>
    <row r="150" spans="9:10" s="1" customFormat="1" ht="12.75">
      <c r="I150" s="68"/>
      <c r="J150" s="70"/>
    </row>
    <row r="151" spans="9:10" s="1" customFormat="1" ht="12.75">
      <c r="I151" s="68"/>
      <c r="J151" s="70"/>
    </row>
    <row r="152" spans="9:10" s="1" customFormat="1" ht="12.75">
      <c r="I152" s="68"/>
      <c r="J152" s="70"/>
    </row>
    <row r="153" spans="9:10" s="1" customFormat="1" ht="12.75">
      <c r="I153" s="68"/>
      <c r="J153" s="70"/>
    </row>
    <row r="154" spans="9:10" s="1" customFormat="1" ht="12.75">
      <c r="I154" s="68"/>
      <c r="J154" s="70"/>
    </row>
    <row r="155" spans="9:10" s="1" customFormat="1" ht="12.75">
      <c r="I155" s="68"/>
      <c r="J155" s="70"/>
    </row>
    <row r="156" spans="9:10" s="1" customFormat="1" ht="12.75">
      <c r="I156" s="68"/>
      <c r="J156" s="70"/>
    </row>
    <row r="157" spans="9:10" s="1" customFormat="1" ht="12.75">
      <c r="I157" s="68"/>
      <c r="J157" s="70"/>
    </row>
    <row r="158" spans="9:10" s="1" customFormat="1" ht="12.75">
      <c r="I158" s="68"/>
      <c r="J158" s="70"/>
    </row>
    <row r="159" spans="9:10" s="1" customFormat="1" ht="12.75">
      <c r="I159" s="68"/>
      <c r="J159" s="70"/>
    </row>
    <row r="160" spans="9:10" s="1" customFormat="1" ht="12.75">
      <c r="I160" s="68"/>
      <c r="J160" s="70"/>
    </row>
    <row r="161" spans="9:10" s="1" customFormat="1" ht="12.75">
      <c r="I161" s="68"/>
      <c r="J161" s="70"/>
    </row>
    <row r="162" spans="9:10" s="1" customFormat="1" ht="12.75">
      <c r="I162" s="68"/>
      <c r="J162" s="70"/>
    </row>
    <row r="163" spans="9:10" s="1" customFormat="1" ht="12.75">
      <c r="I163" s="68"/>
      <c r="J163" s="70"/>
    </row>
    <row r="164" spans="9:10" s="1" customFormat="1" ht="12.75">
      <c r="I164" s="68"/>
      <c r="J164" s="70"/>
    </row>
    <row r="165" spans="9:10" s="1" customFormat="1" ht="12.75">
      <c r="I165" s="68"/>
      <c r="J165" s="70"/>
    </row>
    <row r="166" spans="9:10" s="1" customFormat="1" ht="12.75">
      <c r="I166" s="68"/>
      <c r="J166" s="70"/>
    </row>
    <row r="167" spans="9:10" s="1" customFormat="1" ht="12.75">
      <c r="I167" s="68"/>
      <c r="J167" s="70"/>
    </row>
    <row r="168" spans="9:10" s="1" customFormat="1" ht="12.75">
      <c r="I168" s="68"/>
      <c r="J168" s="70"/>
    </row>
    <row r="169" spans="9:10" s="1" customFormat="1" ht="12.75">
      <c r="I169" s="68"/>
      <c r="J169" s="70"/>
    </row>
    <row r="170" spans="9:10" s="1" customFormat="1" ht="12.75">
      <c r="I170" s="68"/>
      <c r="J170" s="70"/>
    </row>
    <row r="171" spans="9:10" s="1" customFormat="1" ht="12.75">
      <c r="I171" s="68"/>
      <c r="J171" s="70"/>
    </row>
    <row r="172" spans="9:10" s="1" customFormat="1" ht="12.75">
      <c r="I172" s="68"/>
      <c r="J172" s="70"/>
    </row>
    <row r="173" spans="9:10" s="1" customFormat="1" ht="12.75">
      <c r="I173" s="68"/>
      <c r="J173" s="70"/>
    </row>
    <row r="174" spans="9:10" s="1" customFormat="1" ht="12.75">
      <c r="I174" s="68"/>
      <c r="J174" s="70"/>
    </row>
    <row r="175" spans="9:10" s="1" customFormat="1" ht="12.75">
      <c r="I175" s="68"/>
      <c r="J175" s="70"/>
    </row>
    <row r="176" spans="9:10" s="1" customFormat="1" ht="12.75">
      <c r="I176" s="68"/>
      <c r="J176" s="70"/>
    </row>
    <row r="177" spans="9:10" s="1" customFormat="1" ht="12.75">
      <c r="I177" s="68"/>
      <c r="J177" s="70"/>
    </row>
    <row r="178" spans="9:10" s="1" customFormat="1" ht="12.75">
      <c r="I178" s="68"/>
      <c r="J178" s="70"/>
    </row>
    <row r="179" spans="9:10" s="1" customFormat="1" ht="12.75">
      <c r="I179" s="68"/>
      <c r="J179" s="70"/>
    </row>
    <row r="180" spans="9:10" s="1" customFormat="1" ht="12.75">
      <c r="I180" s="68"/>
      <c r="J180" s="70"/>
    </row>
    <row r="181" spans="9:10" s="1" customFormat="1" ht="12.75">
      <c r="I181" s="68"/>
      <c r="J181" s="70"/>
    </row>
    <row r="182" spans="9:10" s="1" customFormat="1" ht="12.75">
      <c r="I182" s="68"/>
      <c r="J182" s="70"/>
    </row>
    <row r="183" spans="9:10" s="1" customFormat="1" ht="12.75">
      <c r="I183" s="68"/>
      <c r="J183" s="70"/>
    </row>
    <row r="184" spans="9:10" s="1" customFormat="1" ht="12.75">
      <c r="I184" s="68"/>
      <c r="J184" s="70"/>
    </row>
    <row r="185" spans="9:10" s="1" customFormat="1" ht="12.75">
      <c r="I185" s="68"/>
      <c r="J185" s="70"/>
    </row>
  </sheetData>
  <mergeCells count="9">
    <mergeCell ref="A29:C30"/>
    <mergeCell ref="E29:E30"/>
    <mergeCell ref="M29:M30"/>
    <mergeCell ref="G1:J1"/>
    <mergeCell ref="E2:F2"/>
    <mergeCell ref="L2:M2"/>
    <mergeCell ref="A24:C25"/>
    <mergeCell ref="E24:E25"/>
    <mergeCell ref="M24:M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workbookViewId="0" topLeftCell="A1">
      <selection activeCell="D24" sqref="D24"/>
    </sheetView>
  </sheetViews>
  <sheetFormatPr defaultColWidth="9.140625" defaultRowHeight="12.75"/>
  <cols>
    <col min="1" max="1" width="9.140625" style="22" customWidth="1"/>
    <col min="2" max="2" width="23.8515625" style="22" customWidth="1"/>
    <col min="3" max="3" width="10.140625" style="22" customWidth="1"/>
    <col min="4" max="4" width="11.421875" style="23" customWidth="1"/>
    <col min="5" max="5" width="11.421875" style="24" customWidth="1"/>
    <col min="6" max="6" width="12.7109375" style="24" customWidth="1"/>
    <col min="7" max="7" width="6.00390625" style="66" customWidth="1"/>
    <col min="8" max="8" width="12.8515625" style="47" customWidth="1"/>
    <col min="9" max="9" width="5.140625" style="66" customWidth="1"/>
    <col min="10" max="10" width="11.421875" style="67" customWidth="1"/>
    <col min="11" max="11" width="3.8515625" style="27" customWidth="1"/>
    <col min="12" max="12" width="11.28125" style="24" customWidth="1"/>
    <col min="13" max="13" width="11.28125" style="28" customWidth="1"/>
    <col min="14" max="18" width="13.140625" style="1" customWidth="1"/>
    <col min="19" max="32" width="9.140625" style="1" customWidth="1"/>
    <col min="33" max="16384" width="9.140625" style="22" customWidth="1"/>
  </cols>
  <sheetData>
    <row r="1" spans="7:10" ht="19.5">
      <c r="G1" s="25" t="s">
        <v>69</v>
      </c>
      <c r="H1" s="26"/>
      <c r="I1" s="26"/>
      <c r="J1" s="26"/>
    </row>
    <row r="2" spans="2:13" ht="20.25">
      <c r="B2" s="29" t="s">
        <v>70</v>
      </c>
      <c r="E2" s="30" t="s">
        <v>34</v>
      </c>
      <c r="F2" s="31"/>
      <c r="G2" s="32" t="s">
        <v>35</v>
      </c>
      <c r="H2" s="33" t="s">
        <v>3</v>
      </c>
      <c r="I2" s="34" t="s">
        <v>35</v>
      </c>
      <c r="J2" s="33" t="s">
        <v>4</v>
      </c>
      <c r="K2" s="35"/>
      <c r="L2" s="36" t="s">
        <v>36</v>
      </c>
      <c r="M2" s="30"/>
    </row>
    <row r="3" spans="1:10" ht="15">
      <c r="A3" s="71" t="s">
        <v>71</v>
      </c>
      <c r="G3" s="72"/>
      <c r="H3" s="73"/>
      <c r="I3" s="74"/>
      <c r="J3" s="73"/>
    </row>
    <row r="4" spans="1:12" ht="15">
      <c r="A4" s="22" t="s">
        <v>5</v>
      </c>
      <c r="E4" s="24">
        <f>'[1]Trial Balance'!D5</f>
        <v>36800</v>
      </c>
      <c r="F4" s="22"/>
      <c r="G4" s="72"/>
      <c r="H4" s="73"/>
      <c r="I4" s="74"/>
      <c r="J4" s="73"/>
      <c r="L4" s="28">
        <f>E4+H4-J4</f>
        <v>36800</v>
      </c>
    </row>
    <row r="5" spans="1:12" ht="15">
      <c r="A5" s="52" t="s">
        <v>72</v>
      </c>
      <c r="B5" s="52"/>
      <c r="C5" s="52"/>
      <c r="D5" s="22"/>
      <c r="E5" s="75">
        <f>'[1]Trial Balance'!E6</f>
        <v>600</v>
      </c>
      <c r="F5" s="22"/>
      <c r="G5" s="72"/>
      <c r="H5" s="73"/>
      <c r="I5" s="74"/>
      <c r="J5" s="73"/>
      <c r="L5" s="75">
        <f>E5-H6+J5+J6</f>
        <v>600</v>
      </c>
    </row>
    <row r="6" spans="1:13" ht="15">
      <c r="A6" s="52"/>
      <c r="B6" s="52"/>
      <c r="C6" s="52"/>
      <c r="E6" s="76"/>
      <c r="F6" s="24">
        <f>E4-E5</f>
        <v>36200</v>
      </c>
      <c r="G6" s="72"/>
      <c r="H6" s="73"/>
      <c r="I6" s="74"/>
      <c r="J6" s="73"/>
      <c r="L6" s="76"/>
      <c r="M6" s="28">
        <f>L4-L5</f>
        <v>36200</v>
      </c>
    </row>
    <row r="7" spans="1:13" ht="15">
      <c r="A7" s="22" t="s">
        <v>73</v>
      </c>
      <c r="F7" s="24">
        <f>'[1]Trial Balance'!D8</f>
        <v>12000</v>
      </c>
      <c r="G7" s="72"/>
      <c r="H7" s="73"/>
      <c r="I7" s="74"/>
      <c r="J7" s="73"/>
      <c r="M7" s="28">
        <f>F7+H7-J7</f>
        <v>12000</v>
      </c>
    </row>
    <row r="8" spans="1:13" ht="15">
      <c r="A8" s="22" t="s">
        <v>74</v>
      </c>
      <c r="F8" s="41">
        <f>'[1]Income Statement Worksheet'!D17</f>
        <v>44000</v>
      </c>
      <c r="G8" s="72"/>
      <c r="H8" s="73"/>
      <c r="I8" s="74"/>
      <c r="J8" s="73"/>
      <c r="M8" s="42">
        <f>F8-J8</f>
        <v>44000</v>
      </c>
    </row>
    <row r="9" spans="1:13" ht="15">
      <c r="A9" s="43" t="s">
        <v>75</v>
      </c>
      <c r="F9" s="44">
        <f>SUM(F6:F8)</f>
        <v>92200</v>
      </c>
      <c r="G9" s="72"/>
      <c r="H9" s="73"/>
      <c r="I9" s="74"/>
      <c r="J9" s="73"/>
      <c r="M9" s="44">
        <f>SUM(M6:M8)</f>
        <v>92200</v>
      </c>
    </row>
    <row r="10" spans="6:13" ht="12.75" customHeight="1">
      <c r="F10" s="45"/>
      <c r="G10" s="72"/>
      <c r="H10" s="73"/>
      <c r="I10" s="74"/>
      <c r="J10" s="73"/>
      <c r="M10" s="45"/>
    </row>
    <row r="11" spans="1:10" ht="15">
      <c r="A11" s="71" t="s">
        <v>76</v>
      </c>
      <c r="G11" s="72"/>
      <c r="H11" s="73"/>
      <c r="I11" s="74"/>
      <c r="J11" s="73"/>
    </row>
    <row r="12" spans="1:13" ht="15">
      <c r="A12" s="22" t="s">
        <v>77</v>
      </c>
      <c r="F12" s="24">
        <f>'[1]Trial Balance'!D9</f>
        <v>35000</v>
      </c>
      <c r="G12" s="72"/>
      <c r="H12" s="73"/>
      <c r="I12" s="74"/>
      <c r="J12" s="73"/>
      <c r="M12" s="28">
        <f>F12+H12</f>
        <v>35000</v>
      </c>
    </row>
    <row r="13" spans="1:13" ht="15">
      <c r="A13" s="22" t="s">
        <v>78</v>
      </c>
      <c r="E13" s="24">
        <f>'[1]Trial Balance'!D10</f>
        <v>88550</v>
      </c>
      <c r="G13" s="72"/>
      <c r="H13" s="73"/>
      <c r="I13" s="74"/>
      <c r="J13" s="73"/>
      <c r="K13" s="22"/>
      <c r="L13" s="28">
        <f>E13+H13-J13</f>
        <v>88550</v>
      </c>
      <c r="M13" s="22"/>
    </row>
    <row r="14" spans="1:13" ht="15">
      <c r="A14" s="77" t="s">
        <v>79</v>
      </c>
      <c r="B14" s="77"/>
      <c r="C14" s="77"/>
      <c r="E14" s="75">
        <f>'[1]Trial Balance'!E11</f>
        <v>19650</v>
      </c>
      <c r="G14" s="72"/>
      <c r="H14" s="73"/>
      <c r="I14" s="74"/>
      <c r="J14" s="73"/>
      <c r="K14" s="22"/>
      <c r="L14" s="75">
        <f>E14+J14+J15-H14-H15</f>
        <v>19650</v>
      </c>
      <c r="M14" s="22"/>
    </row>
    <row r="15" spans="1:13" ht="15">
      <c r="A15" s="77"/>
      <c r="B15" s="77"/>
      <c r="C15" s="77"/>
      <c r="E15" s="76"/>
      <c r="F15" s="24">
        <f>E13-E14</f>
        <v>68900</v>
      </c>
      <c r="G15" s="72"/>
      <c r="H15" s="73"/>
      <c r="I15" s="74"/>
      <c r="J15" s="73"/>
      <c r="K15" s="22"/>
      <c r="L15" s="76"/>
      <c r="M15" s="28">
        <f>L13-L14</f>
        <v>68900</v>
      </c>
    </row>
    <row r="16" spans="1:13" ht="15">
      <c r="A16" s="22" t="s">
        <v>80</v>
      </c>
      <c r="D16" s="78"/>
      <c r="G16" s="72"/>
      <c r="H16" s="73"/>
      <c r="I16" s="74"/>
      <c r="J16" s="73"/>
      <c r="L16" s="28">
        <f>F16+H16-J16</f>
        <v>0</v>
      </c>
      <c r="M16" s="22"/>
    </row>
    <row r="17" spans="1:13" ht="15">
      <c r="A17" s="22" t="s">
        <v>81</v>
      </c>
      <c r="D17" s="78"/>
      <c r="E17" s="79"/>
      <c r="G17" s="72"/>
      <c r="H17" s="73"/>
      <c r="I17" s="74"/>
      <c r="J17" s="73"/>
      <c r="L17" s="46">
        <f>F17+J17-H17</f>
        <v>0</v>
      </c>
      <c r="M17" s="28">
        <f>L16-L17</f>
        <v>0</v>
      </c>
    </row>
    <row r="18" spans="1:13" ht="15">
      <c r="A18" s="22" t="s">
        <v>82</v>
      </c>
      <c r="F18" s="24">
        <f>'[1]Trial Balance'!D12</f>
        <v>9200</v>
      </c>
      <c r="G18" s="72"/>
      <c r="H18" s="73"/>
      <c r="I18" s="74"/>
      <c r="J18" s="73"/>
      <c r="M18" s="28">
        <f>F18+H18-J18</f>
        <v>9200</v>
      </c>
    </row>
    <row r="19" spans="1:13" ht="15">
      <c r="A19" s="22" t="s">
        <v>83</v>
      </c>
      <c r="F19" s="44">
        <f>'[1]Trial Balance'!D13</f>
        <v>5000</v>
      </c>
      <c r="G19" s="72"/>
      <c r="H19" s="73"/>
      <c r="I19" s="74"/>
      <c r="J19" s="73"/>
      <c r="M19" s="44">
        <f>F19</f>
        <v>5000</v>
      </c>
    </row>
    <row r="20" spans="1:13" ht="15">
      <c r="A20" s="22" t="s">
        <v>84</v>
      </c>
      <c r="F20" s="80">
        <f>SUM(F12:F19)</f>
        <v>118100</v>
      </c>
      <c r="G20" s="72"/>
      <c r="H20" s="73"/>
      <c r="I20" s="74"/>
      <c r="J20" s="73"/>
      <c r="M20" s="60">
        <f>SUM(M12:M19)</f>
        <v>118100</v>
      </c>
    </row>
    <row r="21" spans="1:13" ht="15">
      <c r="A21" s="43" t="s">
        <v>85</v>
      </c>
      <c r="F21" s="81">
        <f>F20+F9</f>
        <v>210300</v>
      </c>
      <c r="G21" s="72"/>
      <c r="H21" s="73"/>
      <c r="I21" s="74"/>
      <c r="J21" s="73"/>
      <c r="M21" s="82">
        <f>M20+M9</f>
        <v>210300</v>
      </c>
    </row>
    <row r="22" spans="7:10" ht="15">
      <c r="G22" s="72"/>
      <c r="H22" s="73"/>
      <c r="I22" s="74"/>
      <c r="J22" s="73"/>
    </row>
    <row r="23" spans="1:10" ht="15">
      <c r="A23" s="71" t="s">
        <v>86</v>
      </c>
      <c r="D23" s="22"/>
      <c r="G23" s="72"/>
      <c r="H23" s="73"/>
      <c r="I23" s="74"/>
      <c r="J23" s="73"/>
    </row>
    <row r="24" spans="1:13" ht="15">
      <c r="A24" s="22" t="s">
        <v>87</v>
      </c>
      <c r="D24" s="22"/>
      <c r="F24" s="24">
        <f>'[1]Trial Balance'!E14</f>
        <v>38700</v>
      </c>
      <c r="G24" s="72"/>
      <c r="H24" s="73"/>
      <c r="I24" s="74"/>
      <c r="J24" s="73"/>
      <c r="K24" s="22"/>
      <c r="M24" s="28">
        <f>F24-H24+J24</f>
        <v>38700</v>
      </c>
    </row>
    <row r="25" spans="1:13" ht="15">
      <c r="A25" s="22" t="s">
        <v>88</v>
      </c>
      <c r="D25" s="22"/>
      <c r="G25" s="72"/>
      <c r="H25" s="73"/>
      <c r="I25" s="74"/>
      <c r="J25" s="73"/>
      <c r="M25" s="28">
        <f>F25-H25+J25</f>
        <v>0</v>
      </c>
    </row>
    <row r="26" spans="1:13" ht="15">
      <c r="A26" s="22" t="s">
        <v>16</v>
      </c>
      <c r="D26" s="22"/>
      <c r="F26" s="41">
        <f>'[1]Trial Balance'!E15</f>
        <v>10888</v>
      </c>
      <c r="G26" s="72"/>
      <c r="H26" s="73"/>
      <c r="I26" s="74"/>
      <c r="J26" s="73"/>
      <c r="M26" s="42">
        <f>F26</f>
        <v>10888</v>
      </c>
    </row>
    <row r="27" spans="4:13" ht="15">
      <c r="D27" s="22"/>
      <c r="F27" s="24">
        <f>F24+F26</f>
        <v>49588</v>
      </c>
      <c r="G27" s="72"/>
      <c r="H27" s="73"/>
      <c r="I27" s="74"/>
      <c r="J27" s="73"/>
      <c r="M27" s="24">
        <f>SUM(M24:M26)</f>
        <v>49588</v>
      </c>
    </row>
    <row r="28" spans="4:13" ht="15">
      <c r="D28" s="22"/>
      <c r="G28" s="72"/>
      <c r="H28" s="73"/>
      <c r="I28" s="74"/>
      <c r="J28" s="73"/>
      <c r="M28" s="24"/>
    </row>
    <row r="29" spans="1:13" ht="15.75" thickBot="1">
      <c r="A29" s="71" t="s">
        <v>89</v>
      </c>
      <c r="D29" s="22"/>
      <c r="F29" s="44">
        <f>'[1]Trial Balance'!E16</f>
        <v>90500</v>
      </c>
      <c r="G29" s="72"/>
      <c r="H29" s="73"/>
      <c r="I29" s="74"/>
      <c r="J29" s="73"/>
      <c r="M29" s="44">
        <f>F29</f>
        <v>90500</v>
      </c>
    </row>
    <row r="30" spans="1:13" ht="20.25" thickBot="1">
      <c r="A30" s="43" t="s">
        <v>90</v>
      </c>
      <c r="C30" s="83"/>
      <c r="D30" s="84"/>
      <c r="E30" s="85"/>
      <c r="F30" s="44">
        <f>SUM(F27:F29)</f>
        <v>140088</v>
      </c>
      <c r="G30" s="72"/>
      <c r="H30" s="73"/>
      <c r="I30" s="74"/>
      <c r="J30" s="73"/>
      <c r="L30" s="85"/>
      <c r="M30" s="44">
        <f>M27+M29</f>
        <v>140088</v>
      </c>
    </row>
    <row r="31" spans="4:13" ht="12.75" customHeight="1">
      <c r="D31" s="86"/>
      <c r="F31" s="45"/>
      <c r="G31" s="72"/>
      <c r="H31" s="73"/>
      <c r="I31" s="74"/>
      <c r="J31" s="73"/>
      <c r="M31" s="45"/>
    </row>
    <row r="32" spans="1:10" ht="15">
      <c r="A32" s="71" t="s">
        <v>91</v>
      </c>
      <c r="D32" s="22"/>
      <c r="G32" s="72"/>
      <c r="H32" s="73"/>
      <c r="I32" s="74"/>
      <c r="J32" s="73"/>
    </row>
    <row r="33" spans="1:13" ht="15">
      <c r="A33" s="22" t="s">
        <v>18</v>
      </c>
      <c r="D33" s="22"/>
      <c r="F33" s="24">
        <f>'[1]Trial Balance'!E17</f>
        <v>27000</v>
      </c>
      <c r="G33" s="72"/>
      <c r="H33" s="73"/>
      <c r="I33" s="74"/>
      <c r="J33" s="73"/>
      <c r="M33" s="28">
        <f>F33-H33+J33</f>
        <v>27000</v>
      </c>
    </row>
    <row r="34" spans="1:13" ht="15">
      <c r="A34" s="52" t="s">
        <v>92</v>
      </c>
      <c r="B34" s="52"/>
      <c r="C34" s="52"/>
      <c r="D34" s="22"/>
      <c r="G34" s="72"/>
      <c r="H34" s="73"/>
      <c r="I34" s="74"/>
      <c r="J34" s="73"/>
      <c r="M34" s="54">
        <f>F35-H35+J35+J34</f>
        <v>0</v>
      </c>
    </row>
    <row r="35" spans="1:13" ht="15">
      <c r="A35" s="52"/>
      <c r="B35" s="52"/>
      <c r="C35" s="52"/>
      <c r="D35" s="22"/>
      <c r="G35" s="72"/>
      <c r="H35" s="73"/>
      <c r="I35" s="74"/>
      <c r="J35" s="73"/>
      <c r="K35" s="22"/>
      <c r="M35" s="54"/>
    </row>
    <row r="36" spans="1:13" ht="15">
      <c r="A36" s="22" t="s">
        <v>93</v>
      </c>
      <c r="D36" s="22"/>
      <c r="F36" s="44">
        <f>'[1]Income Statement Worksheet'!F41</f>
        <v>43212</v>
      </c>
      <c r="G36" s="72"/>
      <c r="H36" s="73"/>
      <c r="I36" s="74"/>
      <c r="J36" s="73"/>
      <c r="M36" s="28">
        <f>'[1]Income Statement Worksheet'!M41</f>
        <v>43212</v>
      </c>
    </row>
    <row r="37" spans="1:13" ht="15">
      <c r="A37" s="22" t="s">
        <v>94</v>
      </c>
      <c r="D37" s="22"/>
      <c r="F37" s="87">
        <f>SUM(F33:F36)</f>
        <v>70212</v>
      </c>
      <c r="G37" s="72"/>
      <c r="H37" s="73"/>
      <c r="I37" s="74"/>
      <c r="J37" s="73"/>
      <c r="M37" s="61">
        <f>SUM(M33:M36)</f>
        <v>70212</v>
      </c>
    </row>
    <row r="38" spans="7:10" ht="6" customHeight="1">
      <c r="G38" s="72"/>
      <c r="H38" s="73"/>
      <c r="I38" s="74"/>
      <c r="J38" s="73"/>
    </row>
    <row r="39" spans="1:13" ht="15">
      <c r="A39" s="43" t="s">
        <v>95</v>
      </c>
      <c r="F39" s="88">
        <f>F37+F30</f>
        <v>210300</v>
      </c>
      <c r="G39" s="89"/>
      <c r="H39" s="90"/>
      <c r="I39" s="91"/>
      <c r="J39" s="90"/>
      <c r="M39" s="92">
        <f>M37+M30</f>
        <v>210300</v>
      </c>
    </row>
    <row r="40" spans="6:13" ht="9" customHeight="1">
      <c r="F40" s="62"/>
      <c r="M40" s="62"/>
    </row>
    <row r="41" spans="1:13" ht="15">
      <c r="A41" s="1"/>
      <c r="B41" s="1"/>
      <c r="C41" s="1"/>
      <c r="D41" s="1"/>
      <c r="E41" s="1"/>
      <c r="F41" s="1"/>
      <c r="G41" s="1"/>
      <c r="H41" s="1"/>
      <c r="I41" s="68"/>
      <c r="J41" s="70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68" t="s">
        <v>68</v>
      </c>
      <c r="H42" s="69">
        <f>SUM(H3:H39)</f>
        <v>0</v>
      </c>
      <c r="I42" s="68"/>
      <c r="J42" s="69">
        <f>SUM(J3:J39)</f>
        <v>0</v>
      </c>
      <c r="K42" s="1"/>
      <c r="L42" s="15"/>
      <c r="M42" s="15"/>
    </row>
    <row r="43" spans="1:13" ht="15">
      <c r="A43" s="1"/>
      <c r="B43" s="1"/>
      <c r="C43" s="1"/>
      <c r="D43" s="1"/>
      <c r="E43" s="1"/>
      <c r="F43" s="1"/>
      <c r="G43" s="1"/>
      <c r="H43" s="15"/>
      <c r="I43" s="68"/>
      <c r="J43" s="70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68"/>
      <c r="J44" s="70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68"/>
      <c r="J45" s="70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68"/>
      <c r="J46" s="70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68"/>
      <c r="J47" s="70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68"/>
      <c r="J48" s="70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68"/>
      <c r="J49" s="70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68"/>
      <c r="J50" s="70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68"/>
      <c r="J51" s="70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68"/>
      <c r="J52" s="70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68"/>
      <c r="J53" s="70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68"/>
      <c r="J54" s="70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68"/>
      <c r="J55" s="70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68"/>
      <c r="J56" s="70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68"/>
      <c r="J57" s="70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68"/>
      <c r="J58" s="70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68"/>
      <c r="J59" s="70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68"/>
      <c r="J60" s="70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68"/>
      <c r="J61" s="70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68"/>
      <c r="J62" s="70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68"/>
      <c r="J63" s="70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68"/>
      <c r="J64" s="70"/>
      <c r="K64" s="1"/>
      <c r="L64" s="1"/>
      <c r="M64" s="1"/>
    </row>
    <row r="65" spans="9:10" s="1" customFormat="1" ht="12.75">
      <c r="I65" s="68"/>
      <c r="J65" s="70"/>
    </row>
    <row r="66" spans="9:10" s="1" customFormat="1" ht="12.75">
      <c r="I66" s="68"/>
      <c r="J66" s="70"/>
    </row>
    <row r="67" spans="9:10" s="1" customFormat="1" ht="12.75">
      <c r="I67" s="68"/>
      <c r="J67" s="70"/>
    </row>
    <row r="68" spans="9:10" s="1" customFormat="1" ht="12.75">
      <c r="I68" s="68"/>
      <c r="J68" s="70"/>
    </row>
    <row r="69" spans="9:10" s="1" customFormat="1" ht="12.75">
      <c r="I69" s="68"/>
      <c r="J69" s="70"/>
    </row>
    <row r="70" spans="9:10" s="1" customFormat="1" ht="12.75">
      <c r="I70" s="68"/>
      <c r="J70" s="70"/>
    </row>
    <row r="71" spans="9:10" s="1" customFormat="1" ht="12.75">
      <c r="I71" s="68"/>
      <c r="J71" s="70"/>
    </row>
    <row r="72" spans="9:10" s="1" customFormat="1" ht="12.75">
      <c r="I72" s="68"/>
      <c r="J72" s="70"/>
    </row>
    <row r="73" spans="9:10" s="1" customFormat="1" ht="12.75">
      <c r="I73" s="68"/>
      <c r="J73" s="70"/>
    </row>
    <row r="74" spans="9:10" s="1" customFormat="1" ht="12.75">
      <c r="I74" s="68"/>
      <c r="J74" s="70"/>
    </row>
    <row r="75" spans="9:10" s="1" customFormat="1" ht="12.75">
      <c r="I75" s="68"/>
      <c r="J75" s="70"/>
    </row>
    <row r="76" spans="9:10" s="1" customFormat="1" ht="12.75">
      <c r="I76" s="68"/>
      <c r="J76" s="70"/>
    </row>
    <row r="77" spans="9:10" s="1" customFormat="1" ht="12.75">
      <c r="I77" s="68"/>
      <c r="J77" s="70"/>
    </row>
    <row r="78" spans="9:10" s="1" customFormat="1" ht="12.75">
      <c r="I78" s="68"/>
      <c r="J78" s="70"/>
    </row>
    <row r="79" spans="9:10" s="1" customFormat="1" ht="12.75">
      <c r="I79" s="68"/>
      <c r="J79" s="70"/>
    </row>
    <row r="80" spans="9:10" s="1" customFormat="1" ht="12.75">
      <c r="I80" s="68"/>
      <c r="J80" s="70"/>
    </row>
    <row r="81" spans="9:10" s="1" customFormat="1" ht="12.75">
      <c r="I81" s="68"/>
      <c r="J81" s="70"/>
    </row>
    <row r="82" spans="9:10" s="1" customFormat="1" ht="12.75">
      <c r="I82" s="68"/>
      <c r="J82" s="70"/>
    </row>
    <row r="83" spans="9:10" s="1" customFormat="1" ht="12.75">
      <c r="I83" s="68"/>
      <c r="J83" s="70"/>
    </row>
    <row r="84" spans="9:10" s="1" customFormat="1" ht="12.75">
      <c r="I84" s="68"/>
      <c r="J84" s="70"/>
    </row>
    <row r="85" spans="9:10" s="1" customFormat="1" ht="12.75">
      <c r="I85" s="68"/>
      <c r="J85" s="70"/>
    </row>
    <row r="86" spans="9:10" s="1" customFormat="1" ht="12.75">
      <c r="I86" s="68"/>
      <c r="J86" s="70"/>
    </row>
    <row r="87" spans="9:10" s="1" customFormat="1" ht="12.75">
      <c r="I87" s="68"/>
      <c r="J87" s="70"/>
    </row>
    <row r="88" spans="9:10" s="1" customFormat="1" ht="12.75">
      <c r="I88" s="68"/>
      <c r="J88" s="70"/>
    </row>
    <row r="89" spans="9:10" s="1" customFormat="1" ht="12.75">
      <c r="I89" s="68"/>
      <c r="J89" s="70"/>
    </row>
    <row r="90" spans="9:10" s="1" customFormat="1" ht="12.75">
      <c r="I90" s="68"/>
      <c r="J90" s="70"/>
    </row>
    <row r="91" spans="9:10" s="1" customFormat="1" ht="12.75">
      <c r="I91" s="68"/>
      <c r="J91" s="70"/>
    </row>
    <row r="92" spans="9:10" s="1" customFormat="1" ht="12.75">
      <c r="I92" s="68"/>
      <c r="J92" s="70"/>
    </row>
    <row r="93" spans="9:10" s="1" customFormat="1" ht="12.75">
      <c r="I93" s="68"/>
      <c r="J93" s="70"/>
    </row>
    <row r="94" spans="9:10" s="1" customFormat="1" ht="12.75">
      <c r="I94" s="68"/>
      <c r="J94" s="70"/>
    </row>
    <row r="95" spans="9:10" s="1" customFormat="1" ht="12.75">
      <c r="I95" s="68"/>
      <c r="J95" s="70"/>
    </row>
    <row r="96" spans="9:10" s="1" customFormat="1" ht="12.75">
      <c r="I96" s="68"/>
      <c r="J96" s="70"/>
    </row>
    <row r="97" spans="9:10" s="1" customFormat="1" ht="12.75">
      <c r="I97" s="68"/>
      <c r="J97" s="70"/>
    </row>
    <row r="98" spans="9:10" s="1" customFormat="1" ht="12.75">
      <c r="I98" s="68"/>
      <c r="J98" s="70"/>
    </row>
    <row r="99" spans="9:10" s="1" customFormat="1" ht="12.75">
      <c r="I99" s="68"/>
      <c r="J99" s="70"/>
    </row>
    <row r="100" spans="9:10" s="1" customFormat="1" ht="12.75">
      <c r="I100" s="68"/>
      <c r="J100" s="70"/>
    </row>
    <row r="101" spans="9:10" s="1" customFormat="1" ht="12.75">
      <c r="I101" s="68"/>
      <c r="J101" s="70"/>
    </row>
    <row r="102" spans="9:10" s="1" customFormat="1" ht="12.75">
      <c r="I102" s="68"/>
      <c r="J102" s="70"/>
    </row>
    <row r="103" spans="9:10" s="1" customFormat="1" ht="12.75">
      <c r="I103" s="68"/>
      <c r="J103" s="70"/>
    </row>
    <row r="104" spans="9:10" s="1" customFormat="1" ht="12.75">
      <c r="I104" s="68"/>
      <c r="J104" s="70"/>
    </row>
    <row r="105" spans="9:10" s="1" customFormat="1" ht="12.75">
      <c r="I105" s="68"/>
      <c r="J105" s="70"/>
    </row>
    <row r="106" spans="9:10" s="1" customFormat="1" ht="12.75">
      <c r="I106" s="68"/>
      <c r="J106" s="70"/>
    </row>
    <row r="107" spans="9:10" s="1" customFormat="1" ht="12.75">
      <c r="I107" s="68"/>
      <c r="J107" s="70"/>
    </row>
    <row r="108" spans="9:10" s="1" customFormat="1" ht="12.75">
      <c r="I108" s="68"/>
      <c r="J108" s="70"/>
    </row>
    <row r="109" spans="9:10" s="1" customFormat="1" ht="12.75">
      <c r="I109" s="68"/>
      <c r="J109" s="70"/>
    </row>
    <row r="110" spans="9:10" s="1" customFormat="1" ht="12.75">
      <c r="I110" s="68"/>
      <c r="J110" s="70"/>
    </row>
    <row r="111" spans="9:10" s="1" customFormat="1" ht="12.75">
      <c r="I111" s="68"/>
      <c r="J111" s="70"/>
    </row>
    <row r="112" spans="9:10" s="1" customFormat="1" ht="12.75">
      <c r="I112" s="68"/>
      <c r="J112" s="70"/>
    </row>
    <row r="113" spans="9:10" s="1" customFormat="1" ht="12.75">
      <c r="I113" s="68"/>
      <c r="J113" s="70"/>
    </row>
    <row r="114" spans="9:10" s="1" customFormat="1" ht="12.75">
      <c r="I114" s="68"/>
      <c r="J114" s="70"/>
    </row>
    <row r="115" spans="9:10" s="1" customFormat="1" ht="12.75">
      <c r="I115" s="68"/>
      <c r="J115" s="70"/>
    </row>
    <row r="116" spans="9:10" s="1" customFormat="1" ht="12.75">
      <c r="I116" s="68"/>
      <c r="J116" s="70"/>
    </row>
    <row r="117" spans="9:10" s="1" customFormat="1" ht="12.75">
      <c r="I117" s="68"/>
      <c r="J117" s="70"/>
    </row>
    <row r="118" spans="9:10" s="1" customFormat="1" ht="12.75">
      <c r="I118" s="68"/>
      <c r="J118" s="70"/>
    </row>
    <row r="119" spans="9:10" s="1" customFormat="1" ht="12.75">
      <c r="I119" s="68"/>
      <c r="J119" s="70"/>
    </row>
    <row r="120" spans="9:10" s="1" customFormat="1" ht="12.75">
      <c r="I120" s="68"/>
      <c r="J120" s="70"/>
    </row>
    <row r="121" spans="9:10" s="1" customFormat="1" ht="12.75">
      <c r="I121" s="68"/>
      <c r="J121" s="70"/>
    </row>
    <row r="122" spans="9:10" s="1" customFormat="1" ht="12.75">
      <c r="I122" s="68"/>
      <c r="J122" s="70"/>
    </row>
    <row r="123" spans="9:10" s="1" customFormat="1" ht="12.75">
      <c r="I123" s="68"/>
      <c r="J123" s="70"/>
    </row>
    <row r="124" spans="9:10" s="1" customFormat="1" ht="12.75">
      <c r="I124" s="68"/>
      <c r="J124" s="70"/>
    </row>
    <row r="125" spans="9:10" s="1" customFormat="1" ht="12.75">
      <c r="I125" s="68"/>
      <c r="J125" s="70"/>
    </row>
    <row r="126" spans="9:10" s="1" customFormat="1" ht="12.75">
      <c r="I126" s="68"/>
      <c r="J126" s="70"/>
    </row>
    <row r="127" spans="9:10" s="1" customFormat="1" ht="12.75">
      <c r="I127" s="68"/>
      <c r="J127" s="70"/>
    </row>
    <row r="128" spans="9:10" s="1" customFormat="1" ht="12.75">
      <c r="I128" s="68"/>
      <c r="J128" s="70"/>
    </row>
    <row r="129" spans="9:10" s="1" customFormat="1" ht="12.75">
      <c r="I129" s="68"/>
      <c r="J129" s="70"/>
    </row>
    <row r="130" spans="9:10" s="1" customFormat="1" ht="12.75">
      <c r="I130" s="68"/>
      <c r="J130" s="70"/>
    </row>
    <row r="131" spans="9:10" s="1" customFormat="1" ht="12.75">
      <c r="I131" s="68"/>
      <c r="J131" s="70"/>
    </row>
    <row r="132" spans="9:10" s="1" customFormat="1" ht="12.75">
      <c r="I132" s="68"/>
      <c r="J132" s="70"/>
    </row>
    <row r="133" spans="9:10" s="1" customFormat="1" ht="12.75">
      <c r="I133" s="68"/>
      <c r="J133" s="70"/>
    </row>
    <row r="134" spans="9:10" s="1" customFormat="1" ht="12.75">
      <c r="I134" s="68"/>
      <c r="J134" s="70"/>
    </row>
    <row r="135" spans="9:10" s="1" customFormat="1" ht="12.75">
      <c r="I135" s="68"/>
      <c r="J135" s="70"/>
    </row>
    <row r="136" spans="9:10" s="1" customFormat="1" ht="12.75">
      <c r="I136" s="68"/>
      <c r="J136" s="70"/>
    </row>
    <row r="137" spans="9:10" s="1" customFormat="1" ht="12.75">
      <c r="I137" s="68"/>
      <c r="J137" s="70"/>
    </row>
    <row r="138" spans="9:10" s="1" customFormat="1" ht="12.75">
      <c r="I138" s="68"/>
      <c r="J138" s="70"/>
    </row>
    <row r="139" spans="9:10" s="1" customFormat="1" ht="12.75">
      <c r="I139" s="68"/>
      <c r="J139" s="70"/>
    </row>
    <row r="140" spans="9:10" s="1" customFormat="1" ht="12.75">
      <c r="I140" s="68"/>
      <c r="J140" s="70"/>
    </row>
    <row r="141" spans="9:10" s="1" customFormat="1" ht="12.75">
      <c r="I141" s="68"/>
      <c r="J141" s="70"/>
    </row>
    <row r="142" spans="9:10" s="1" customFormat="1" ht="12.75">
      <c r="I142" s="68"/>
      <c r="J142" s="70"/>
    </row>
    <row r="143" spans="9:10" s="1" customFormat="1" ht="12.75">
      <c r="I143" s="68"/>
      <c r="J143" s="70"/>
    </row>
    <row r="144" spans="9:10" s="1" customFormat="1" ht="12.75">
      <c r="I144" s="68"/>
      <c r="J144" s="70"/>
    </row>
    <row r="145" spans="9:10" s="1" customFormat="1" ht="12.75">
      <c r="I145" s="68"/>
      <c r="J145" s="70"/>
    </row>
  </sheetData>
  <mergeCells count="11">
    <mergeCell ref="M34:M35"/>
    <mergeCell ref="A14:C15"/>
    <mergeCell ref="E14:E15"/>
    <mergeCell ref="L14:L15"/>
    <mergeCell ref="A34:C35"/>
    <mergeCell ref="G1:J1"/>
    <mergeCell ref="E2:F2"/>
    <mergeCell ref="L2:M2"/>
    <mergeCell ref="A5:C6"/>
    <mergeCell ref="E5:E6"/>
    <mergeCell ref="L5:L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gebsly</dc:creator>
  <cp:keywords/>
  <dc:description/>
  <cp:lastModifiedBy>gebsly</cp:lastModifiedBy>
  <dcterms:created xsi:type="dcterms:W3CDTF">2010-11-27T16:43:15Z</dcterms:created>
  <dcterms:modified xsi:type="dcterms:W3CDTF">2010-11-27T16:50:45Z</dcterms:modified>
  <cp:category/>
  <cp:version/>
  <cp:contentType/>
  <cp:contentStatus/>
</cp:coreProperties>
</file>