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<sst xmlns="http://schemas.openxmlformats.org/spreadsheetml/2006/main" count="89" uniqueCount="59">
  <si>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Solution 1</t>
  </si>
  <si>
    <t>Breakeven Analysis</t>
  </si>
  <si>
    <t>Contribution per unit</t>
  </si>
  <si>
    <t>Breakeven in units</t>
  </si>
  <si>
    <t>Solution 2</t>
  </si>
  <si>
    <t>a</t>
  </si>
  <si>
    <t>b</t>
  </si>
  <si>
    <t>Required Contribution</t>
  </si>
  <si>
    <t>Required Breakeven in units</t>
  </si>
  <si>
    <t>c</t>
  </si>
  <si>
    <t>Required Selling price</t>
  </si>
  <si>
    <t>d</t>
  </si>
  <si>
    <t>e</t>
  </si>
  <si>
    <t>f</t>
  </si>
  <si>
    <t>Fixed cost increases</t>
  </si>
  <si>
    <t>Increase</t>
  </si>
  <si>
    <t>Decrease</t>
  </si>
  <si>
    <t>Sale price</t>
  </si>
  <si>
    <t>Variable cost</t>
  </si>
  <si>
    <t>Debt expenses</t>
  </si>
  <si>
    <t>Undetermined</t>
  </si>
  <si>
    <t>Solution 3</t>
  </si>
  <si>
    <t>Cost of Debt</t>
  </si>
  <si>
    <t>Yes</t>
  </si>
  <si>
    <t>Solution 4</t>
  </si>
  <si>
    <t>Optimal Capital Structure</t>
  </si>
  <si>
    <t>Rosewood - Debt 50% Equity 50%</t>
  </si>
  <si>
    <t>Taggart - Debt 40% Equity 60%</t>
  </si>
  <si>
    <t>Increase debt ratio</t>
  </si>
  <si>
    <t>Less debt</t>
  </si>
  <si>
    <t xml:space="preserve">Solution 5 </t>
  </si>
  <si>
    <t>Leverage effect on beta</t>
  </si>
  <si>
    <t>Solution 6</t>
  </si>
  <si>
    <t>Recapitalization</t>
  </si>
  <si>
    <t>Todd</t>
  </si>
  <si>
    <t>EBIT</t>
  </si>
  <si>
    <t>Interest</t>
  </si>
  <si>
    <t>Income before taxes</t>
  </si>
  <si>
    <t>taxes</t>
  </si>
  <si>
    <t>Net Income</t>
  </si>
  <si>
    <t>DPS</t>
  </si>
  <si>
    <t>Current Stock price</t>
  </si>
  <si>
    <t>No. of shares</t>
  </si>
  <si>
    <t>Expected Stock Price</t>
  </si>
  <si>
    <t>Solution 7</t>
  </si>
  <si>
    <t>Levered Beta</t>
  </si>
  <si>
    <t>WACC</t>
  </si>
  <si>
    <t>Cost of equity</t>
  </si>
  <si>
    <t>D/E ratio</t>
  </si>
  <si>
    <t>WACC = E/V * Cost of Equity + D/V * Cost of Debt * (1-tax rate)</t>
  </si>
  <si>
    <t>Cost of Equity/Required rate of return = Market risk premium * Beta + Risk Free Rate</t>
  </si>
  <si>
    <t>Beta</t>
  </si>
  <si>
    <t>New levered beta</t>
  </si>
  <si>
    <t>Old Cost of Equity</t>
  </si>
  <si>
    <t>New Cost of Equity</t>
  </si>
  <si>
    <t>Difference in Cost of Equity</t>
  </si>
  <si>
    <t>Breakeven in units = (Fixed Cost + Required Profit) / Contribution per unit</t>
  </si>
  <si>
    <t>Beta of Levered Company = Beta of Unlevered Company * (1+(1-tax rate)*Debt Equity ratio)</t>
  </si>
  <si>
    <t>Stock Price = Expected Dividend / (Required rate of return - growth rate)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</si>
</sst>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  <numFmt numFmtId="165" formatCode="#,##0.00;[Red]#,##0.00"/>
    <numFmt numFmtId="166" formatCode="#,##0.0000;[Red]#,##0.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8"/>
  <sheetViews>
    <sheetView tabSelected="1" zoomScalePageLayoutView="0" workbookViewId="0" topLeftCell="A64">
      <selection activeCell="C94" sqref="C94"/>
    </sheetView>
  </sheetViews>
  <sheetFormatPr defaultColWidth="9.140625" defaultRowHeight="12.75"/>
  <cols>
    <col min="1" max="1" width="10.140625" style="2" bestFit="1" customWidth="1"/>
    <col min="2" max="2" width="27.28125" style="0" bestFit="1" customWidth="1"/>
    <col min="3" max="3" width="12.421875" style="0" bestFit="1" customWidth="1"/>
  </cols>
  <sheetData>
    <row r="2" ht="12.75">
      <c r="A2" s="2" t="s">
        <v>0</v>
      </c>
    </row>
    <row r="3" spans="1:2" ht="12.75">
      <c r="A3" s="2" t="s">
        <v>5</v>
      </c>
      <c r="B3" t="s">
        <v>1</v>
      </c>
    </row>
    <row r="4" spans="2:3" ht="12.75">
      <c r="B4" t="s">
        <v>2</v>
      </c>
      <c r="C4">
        <f>4.65-3.4</f>
        <v>1.2500000000000004</v>
      </c>
    </row>
    <row r="6" spans="2:5" ht="12.75">
      <c r="B6" s="1" t="s">
        <v>3</v>
      </c>
      <c r="C6" s="3">
        <f>1100000/C4</f>
        <v>879999.9999999997</v>
      </c>
      <c r="E6" t="s">
        <v>56</v>
      </c>
    </row>
    <row r="7" ht="12.75">
      <c r="C7" s="4"/>
    </row>
    <row r="8" spans="1:3" ht="12.75">
      <c r="A8" s="2" t="s">
        <v>6</v>
      </c>
      <c r="B8" t="s">
        <v>7</v>
      </c>
      <c r="C8" s="4">
        <f>1500000+1100000</f>
        <v>2600000</v>
      </c>
    </row>
    <row r="9" ht="12.75">
      <c r="C9" s="4"/>
    </row>
    <row r="10" spans="2:3" ht="12.75">
      <c r="B10" s="1" t="s">
        <v>8</v>
      </c>
      <c r="C10" s="3">
        <f>C8/C4</f>
        <v>2079999.9999999993</v>
      </c>
    </row>
    <row r="12" spans="1:3" ht="12.75">
      <c r="A12" s="2" t="s">
        <v>9</v>
      </c>
      <c r="B12" t="s">
        <v>7</v>
      </c>
      <c r="C12" s="4">
        <f>1500000+1100000</f>
        <v>2600000</v>
      </c>
    </row>
    <row r="14" spans="2:3" ht="12.75">
      <c r="B14" t="s">
        <v>2</v>
      </c>
      <c r="C14" s="5">
        <f>C12/1920000</f>
        <v>1.3541666666666667</v>
      </c>
    </row>
    <row r="16" spans="2:3" ht="12.75">
      <c r="B16" s="1" t="s">
        <v>10</v>
      </c>
      <c r="C16" s="6">
        <f>C14+3.4</f>
        <v>4.754166666666666</v>
      </c>
    </row>
    <row r="18" ht="12.75">
      <c r="A18" s="2" t="s">
        <v>4</v>
      </c>
    </row>
    <row r="19" spans="1:3" ht="12.75">
      <c r="A19" s="2" t="s">
        <v>5</v>
      </c>
      <c r="B19" t="s">
        <v>14</v>
      </c>
      <c r="C19" t="s">
        <v>15</v>
      </c>
    </row>
    <row r="20" spans="1:3" ht="12.75">
      <c r="A20" s="2" t="s">
        <v>6</v>
      </c>
      <c r="B20" t="s">
        <v>17</v>
      </c>
      <c r="C20" t="s">
        <v>16</v>
      </c>
    </row>
    <row r="21" spans="1:3" ht="12.75">
      <c r="A21" s="2" t="s">
        <v>9</v>
      </c>
      <c r="B21" t="s">
        <v>18</v>
      </c>
      <c r="C21" t="s">
        <v>15</v>
      </c>
    </row>
    <row r="22" spans="1:3" ht="12.75">
      <c r="A22" s="2" t="s">
        <v>11</v>
      </c>
      <c r="B22" t="s">
        <v>19</v>
      </c>
      <c r="C22" t="s">
        <v>15</v>
      </c>
    </row>
    <row r="23" spans="1:3" ht="12.75">
      <c r="A23" s="2" t="s">
        <v>12</v>
      </c>
      <c r="C23" t="s">
        <v>20</v>
      </c>
    </row>
    <row r="24" spans="1:3" ht="12.75">
      <c r="A24" s="2" t="s">
        <v>13</v>
      </c>
      <c r="C24" t="s">
        <v>15</v>
      </c>
    </row>
    <row r="27" ht="12.75">
      <c r="A27" s="2" t="s">
        <v>21</v>
      </c>
    </row>
    <row r="28" spans="1:2" ht="12.75">
      <c r="A28" s="2" t="s">
        <v>5</v>
      </c>
      <c r="B28" t="s">
        <v>22</v>
      </c>
    </row>
    <row r="29" spans="1:2" ht="12.75">
      <c r="A29" s="2" t="s">
        <v>6</v>
      </c>
      <c r="B29" t="s">
        <v>23</v>
      </c>
    </row>
    <row r="32" spans="1:2" ht="12.75">
      <c r="A32" s="2" t="s">
        <v>24</v>
      </c>
      <c r="B32" t="s">
        <v>25</v>
      </c>
    </row>
    <row r="34" spans="1:2" ht="12.75">
      <c r="A34" s="2" t="s">
        <v>5</v>
      </c>
      <c r="B34" t="s">
        <v>26</v>
      </c>
    </row>
    <row r="35" spans="1:2" ht="12.75">
      <c r="A35" s="2" t="s">
        <v>6</v>
      </c>
      <c r="B35" t="s">
        <v>27</v>
      </c>
    </row>
    <row r="36" spans="1:2" ht="12.75">
      <c r="A36" s="2" t="s">
        <v>9</v>
      </c>
      <c r="B36" t="s">
        <v>28</v>
      </c>
    </row>
    <row r="37" spans="1:2" ht="12.75">
      <c r="A37" s="2" t="s">
        <v>11</v>
      </c>
      <c r="B37" t="s">
        <v>29</v>
      </c>
    </row>
    <row r="39" spans="1:2" ht="12.75">
      <c r="A39" s="2" t="s">
        <v>30</v>
      </c>
      <c r="B39" t="s">
        <v>31</v>
      </c>
    </row>
    <row r="41" spans="1:5" ht="12.75">
      <c r="A41" s="2" t="s">
        <v>5</v>
      </c>
      <c r="B41" t="s">
        <v>51</v>
      </c>
      <c r="C41" s="8">
        <f>1.3/(1+(1-0.4)*3/7)</f>
        <v>1.0340909090909092</v>
      </c>
      <c r="D41" s="5"/>
      <c r="E41" t="s">
        <v>57</v>
      </c>
    </row>
    <row r="42" spans="1:3" ht="12.75">
      <c r="A42" s="2" t="s">
        <v>6</v>
      </c>
      <c r="B42" t="s">
        <v>52</v>
      </c>
      <c r="C42" s="8">
        <f>C41*(1+(1-0.4)*1/1)</f>
        <v>1.6545454545454548</v>
      </c>
    </row>
    <row r="43" spans="2:3" ht="12.75">
      <c r="B43" t="s">
        <v>53</v>
      </c>
      <c r="C43" s="5">
        <f>1.3*5+6</f>
        <v>12.5</v>
      </c>
    </row>
    <row r="44" spans="2:3" ht="12.75">
      <c r="B44" t="s">
        <v>54</v>
      </c>
      <c r="C44" s="5">
        <f>5*C42+6</f>
        <v>14.272727272727273</v>
      </c>
    </row>
    <row r="45" spans="2:3" ht="12.75">
      <c r="B45" s="1" t="s">
        <v>55</v>
      </c>
      <c r="C45" s="6">
        <f>C44-C43</f>
        <v>1.7727272727272734</v>
      </c>
    </row>
    <row r="47" spans="1:2" ht="12.75">
      <c r="A47" s="2" t="s">
        <v>32</v>
      </c>
      <c r="B47" s="1" t="s">
        <v>33</v>
      </c>
    </row>
    <row r="49" ht="12.75">
      <c r="B49" t="s">
        <v>34</v>
      </c>
    </row>
    <row r="50" spans="2:7" ht="12.75">
      <c r="B50" t="s">
        <v>35</v>
      </c>
      <c r="C50" s="4">
        <v>4150000</v>
      </c>
      <c r="G50" s="5"/>
    </row>
    <row r="51" spans="2:3" ht="12.75">
      <c r="B51" t="s">
        <v>36</v>
      </c>
      <c r="C51" s="4">
        <f>4000000*10%</f>
        <v>400000</v>
      </c>
    </row>
    <row r="52" spans="2:3" ht="12.75">
      <c r="B52" t="s">
        <v>37</v>
      </c>
      <c r="C52" s="4">
        <f>C50-C51</f>
        <v>3750000</v>
      </c>
    </row>
    <row r="53" spans="2:3" ht="12.75">
      <c r="B53" t="s">
        <v>38</v>
      </c>
      <c r="C53" s="4">
        <f>C52*40%</f>
        <v>1500000</v>
      </c>
    </row>
    <row r="54" spans="2:3" ht="12.75">
      <c r="B54" t="s">
        <v>39</v>
      </c>
      <c r="C54" s="4">
        <f>C52-C53</f>
        <v>2250000</v>
      </c>
    </row>
    <row r="56" spans="2:3" ht="12.75">
      <c r="B56" t="s">
        <v>40</v>
      </c>
      <c r="C56">
        <f>C54/600000</f>
        <v>3.75</v>
      </c>
    </row>
    <row r="58" spans="1:5" ht="12.75">
      <c r="A58" s="2" t="s">
        <v>5</v>
      </c>
      <c r="B58" t="s">
        <v>41</v>
      </c>
      <c r="C58" s="5">
        <f>C56/(12.6%)</f>
        <v>29.761904761904763</v>
      </c>
      <c r="E58" t="s">
        <v>50</v>
      </c>
    </row>
    <row r="59" spans="1:3" ht="12.75">
      <c r="A59" s="2" t="s">
        <v>6</v>
      </c>
      <c r="B59" t="s">
        <v>42</v>
      </c>
      <c r="C59" s="7">
        <f>2000000/C58</f>
        <v>67200</v>
      </c>
    </row>
    <row r="60" spans="1:5" ht="12.75">
      <c r="A60" s="2" t="s">
        <v>9</v>
      </c>
      <c r="B60" t="s">
        <v>43</v>
      </c>
      <c r="C60" s="5">
        <f>(C68/(6*1.15+6))*100</f>
        <v>30.466513024652564</v>
      </c>
      <c r="E60" t="s">
        <v>58</v>
      </c>
    </row>
    <row r="62" spans="2:3" ht="12.75">
      <c r="B62" t="s">
        <v>35</v>
      </c>
      <c r="C62">
        <f>C50</f>
        <v>4150000</v>
      </c>
    </row>
    <row r="63" spans="2:3" ht="12.75">
      <c r="B63" t="s">
        <v>36</v>
      </c>
      <c r="C63" s="4">
        <f>6000000*11%</f>
        <v>660000</v>
      </c>
    </row>
    <row r="64" spans="2:3" ht="12.75">
      <c r="B64" t="s">
        <v>37</v>
      </c>
      <c r="C64" s="4">
        <f>C62-C63</f>
        <v>3490000</v>
      </c>
    </row>
    <row r="65" spans="2:3" ht="12.75">
      <c r="B65" t="s">
        <v>38</v>
      </c>
      <c r="C65" s="4">
        <f>C64*40%</f>
        <v>1396000</v>
      </c>
    </row>
    <row r="66" spans="2:3" ht="12.75">
      <c r="B66" t="s">
        <v>39</v>
      </c>
      <c r="C66" s="4">
        <f>C64-C65</f>
        <v>2094000</v>
      </c>
    </row>
    <row r="67" ht="12.75">
      <c r="C67" s="4"/>
    </row>
    <row r="68" spans="2:3" ht="12.75">
      <c r="B68" t="s">
        <v>40</v>
      </c>
      <c r="C68" s="5">
        <f>C66/(600000-C59)</f>
        <v>3.93018018018018</v>
      </c>
    </row>
    <row r="72" ht="12.75">
      <c r="A72" s="2" t="s">
        <v>44</v>
      </c>
    </row>
    <row r="74" spans="1:5" ht="12.75">
      <c r="A74" s="2" t="s">
        <v>5</v>
      </c>
      <c r="B74" t="s">
        <v>45</v>
      </c>
      <c r="C74">
        <f>(11.9-5)/5</f>
        <v>1.3800000000000001</v>
      </c>
      <c r="E74" t="s">
        <v>49</v>
      </c>
    </row>
    <row r="75" spans="1:3" ht="12.75">
      <c r="A75" s="2" t="s">
        <v>6</v>
      </c>
      <c r="B75" t="s">
        <v>46</v>
      </c>
      <c r="C75" s="5">
        <f>0.6*13.4+0.4*9.8*(1-0.4)</f>
        <v>10.392</v>
      </c>
    </row>
    <row r="76" spans="1:3" ht="12.75">
      <c r="A76" s="2" t="s">
        <v>9</v>
      </c>
      <c r="B76" t="s">
        <v>47</v>
      </c>
      <c r="C76">
        <f>(10.6-(1.5/2.5*11.2*(1-0.4)))*2.5</f>
        <v>16.419999999999998</v>
      </c>
    </row>
    <row r="77" spans="1:3" ht="12.75">
      <c r="A77" s="2" t="s">
        <v>11</v>
      </c>
      <c r="B77" t="s">
        <v>48</v>
      </c>
      <c r="C77">
        <f>0.8/0.2</f>
        <v>4</v>
      </c>
    </row>
    <row r="78" spans="2:3" ht="12.75">
      <c r="B78" t="s">
        <v>46</v>
      </c>
      <c r="C78" s="5">
        <f>(1/5*25.4%)+(4/5*12.7*(1-0.4))</f>
        <v>6.1468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Jeet</cp:lastModifiedBy>
  <dcterms:created xsi:type="dcterms:W3CDTF">2010-05-08T09:00:58Z</dcterms:created>
  <dcterms:modified xsi:type="dcterms:W3CDTF">2010-05-10T20:42:13Z</dcterms:modified>
  <cp:category/>
  <cp:version/>
  <cp:contentType/>
  <cp:contentStatus/>
</cp:coreProperties>
</file>