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340" windowHeight="8325" activeTab="0"/>
  </bookViews>
  <sheets>
    <sheet name="2004 Financials" sheetId="1" r:id="rId1"/>
    <sheet name="2003 Financials" sheetId="2" r:id="rId2"/>
    <sheet name="Stock Price '04-'03" sheetId="3" r:id="rId3"/>
    <sheet name="Cost Reduction Goals" sheetId="4" r:id="rId4"/>
    <sheet name="Customer Loyalty Report" sheetId="5" r:id="rId5"/>
    <sheet name="Pricing Structure Report" sheetId="6" r:id="rId6"/>
    <sheet name="Loyalty Program Results" sheetId="7" r:id="rId7"/>
    <sheet name="Fuel Hedging Report" sheetId="8" r:id="rId8"/>
    <sheet name="Call Monitoring Transcripts" sheetId="9" r:id="rId9"/>
    <sheet name="Exit Interview Excerpts" sheetId="10" r:id="rId10"/>
    <sheet name="Average Rep Call Times" sheetId="11" r:id="rId11"/>
    <sheet name="Segmentation Strategy" sheetId="12" r:id="rId12"/>
  </sheets>
  <definedNames/>
  <calcPr fullCalcOnLoad="1"/>
</workbook>
</file>

<file path=xl/sharedStrings.xml><?xml version="1.0" encoding="utf-8"?>
<sst xmlns="http://schemas.openxmlformats.org/spreadsheetml/2006/main" count="379" uniqueCount="214">
  <si>
    <t>Classic Airlines 2004 Monthly Financial Results</t>
  </si>
  <si>
    <t>(in millions)</t>
  </si>
  <si>
    <t>Jan</t>
  </si>
  <si>
    <t>Feb</t>
  </si>
  <si>
    <t>Mar</t>
  </si>
  <si>
    <t>April</t>
  </si>
  <si>
    <t>May</t>
  </si>
  <si>
    <t>June</t>
  </si>
  <si>
    <t>July</t>
  </si>
  <si>
    <t>Aug</t>
  </si>
  <si>
    <t>Sept</t>
  </si>
  <si>
    <t>Oct</t>
  </si>
  <si>
    <t>Nov</t>
  </si>
  <si>
    <t>Dec</t>
  </si>
  <si>
    <t>Total</t>
  </si>
  <si>
    <t>Operating Revenues:</t>
  </si>
  <si>
    <t xml:space="preserve">Passenger </t>
  </si>
  <si>
    <t>Cargo</t>
  </si>
  <si>
    <t>Total Operating Revenues</t>
  </si>
  <si>
    <t>Operating Expenses</t>
  </si>
  <si>
    <t>Salaries and related costs</t>
  </si>
  <si>
    <t>Aircraft fuel</t>
  </si>
  <si>
    <t>Depreciation and amortization</t>
  </si>
  <si>
    <t>Contracted services</t>
  </si>
  <si>
    <t>Landing fees and other rents</t>
  </si>
  <si>
    <t>Aircraft maintenance</t>
  </si>
  <si>
    <t>Aircraft rent</t>
  </si>
  <si>
    <t>Other selling expenses</t>
  </si>
  <si>
    <t>Passenger commissions</t>
  </si>
  <si>
    <t>Passenger service</t>
  </si>
  <si>
    <t>Total Operating Expenses</t>
  </si>
  <si>
    <t>Operating Income (loss)</t>
  </si>
  <si>
    <t>Other income, net</t>
  </si>
  <si>
    <t>Interest expense</t>
  </si>
  <si>
    <t>Interest income</t>
  </si>
  <si>
    <t>Total Other Income (expense)</t>
  </si>
  <si>
    <t>Income (Loss) Before Taxes</t>
  </si>
  <si>
    <t>Income Tax Provision (Benefit)</t>
  </si>
  <si>
    <t>Net Income (Loss)</t>
  </si>
  <si>
    <t>Classic Airlines 2003 Monthly Financial Results</t>
  </si>
  <si>
    <t>Classic Airlines' Stock Price - 2004</t>
  </si>
  <si>
    <t>Apr</t>
  </si>
  <si>
    <t>Jun</t>
  </si>
  <si>
    <t>Jul</t>
  </si>
  <si>
    <t>Sep</t>
  </si>
  <si>
    <t>Stock Price</t>
  </si>
  <si>
    <t>Classic Airlines' Stock Price - 2003</t>
  </si>
  <si>
    <t>Classic Airlines Cost Reduction Goals By Department</t>
  </si>
  <si>
    <t>Quarterly Reduction Required To Meet 15% Goal</t>
  </si>
  <si>
    <t>Department</t>
  </si>
  <si>
    <t>Q1</t>
  </si>
  <si>
    <t>Q2</t>
  </si>
  <si>
    <t>Q3</t>
  </si>
  <si>
    <t>Q4</t>
  </si>
  <si>
    <t>Q5</t>
  </si>
  <si>
    <t>Q6</t>
  </si>
  <si>
    <t>Administrative</t>
  </si>
  <si>
    <t>IT</t>
  </si>
  <si>
    <t>Operations</t>
  </si>
  <si>
    <t>Marketing</t>
  </si>
  <si>
    <t>Sales</t>
  </si>
  <si>
    <t>Q1 2004</t>
  </si>
  <si>
    <t>Q2 2004</t>
  </si>
  <si>
    <t>Q3 2004</t>
  </si>
  <si>
    <t>Q4 2004</t>
  </si>
  <si>
    <t>Q1 2002</t>
  </si>
  <si>
    <t>Q2 2002</t>
  </si>
  <si>
    <t>Q3 2002</t>
  </si>
  <si>
    <t>Q4 2002</t>
  </si>
  <si>
    <t>Q1 2003</t>
  </si>
  <si>
    <t>Q2 2003</t>
  </si>
  <si>
    <t>Q3 2003</t>
  </si>
  <si>
    <t>New Members</t>
  </si>
  <si>
    <t>Inactive Members</t>
  </si>
  <si>
    <t>Total Members</t>
  </si>
  <si>
    <t>Current Members</t>
  </si>
  <si>
    <t>Customer Loyalty Report
Classic Rewards Program Membership</t>
  </si>
  <si>
    <t>Customer Loyalty Report
Total Flights By Classic Rewards Members</t>
  </si>
  <si>
    <t>Total Flights</t>
  </si>
  <si>
    <t>Q4 2003</t>
  </si>
  <si>
    <t>Average Roundtrip Fare</t>
  </si>
  <si>
    <t>Domestic</t>
  </si>
  <si>
    <t>Worldwide</t>
  </si>
  <si>
    <t>Q2 2005</t>
  </si>
  <si>
    <t>Q3 2005</t>
  </si>
  <si>
    <t>Q4 2005</t>
  </si>
  <si>
    <t>Expected Results
Classic Rewards Program Membership</t>
  </si>
  <si>
    <t>Q1 2005</t>
  </si>
  <si>
    <t>Expected Results
Total Flights By Classic Rewards Members</t>
  </si>
  <si>
    <t>These two graphs reflect the results CEO Amanda Miller expects from Boyle's turnaround of the Classic Rewards Program.</t>
  </si>
  <si>
    <t>Fuel Hedging Program Cost Savings</t>
  </si>
  <si>
    <t>2004 Total</t>
  </si>
  <si>
    <t>Market Price Per Gallon</t>
  </si>
  <si>
    <t>Hedged Price Per Gallon</t>
  </si>
  <si>
    <r>
      <t xml:space="preserve">Fuel Gallons Consumed </t>
    </r>
    <r>
      <rPr>
        <i/>
        <sz val="10"/>
        <rFont val="Arial"/>
        <family val="2"/>
      </rPr>
      <t>(in millions)</t>
    </r>
  </si>
  <si>
    <r>
      <t xml:space="preserve">Total Fuel Cost </t>
    </r>
    <r>
      <rPr>
        <i/>
        <sz val="10"/>
        <rFont val="Arial"/>
        <family val="2"/>
      </rPr>
      <t>(in millions)</t>
    </r>
  </si>
  <si>
    <r>
      <t xml:space="preserve">Total Hedged Fuel Cost </t>
    </r>
    <r>
      <rPr>
        <i/>
        <sz val="10"/>
        <rFont val="Arial"/>
        <family val="2"/>
      </rPr>
      <t>(in millions)</t>
    </r>
  </si>
  <si>
    <r>
      <t xml:space="preserve">TOTAL SAVINGS </t>
    </r>
    <r>
      <rPr>
        <b/>
        <i/>
        <sz val="10"/>
        <rFont val="Arial"/>
        <family val="2"/>
      </rPr>
      <t>(in millions)</t>
    </r>
  </si>
  <si>
    <t>Classic Rewards' Customer Service Call Monitoring Transcripts - Q3 2004</t>
  </si>
  <si>
    <t>Call #1</t>
  </si>
  <si>
    <t>Customer Service Rep:</t>
  </si>
  <si>
    <t>Thank you for calling Classic Rewards, this is Jolene, how can I help you?</t>
  </si>
  <si>
    <t>Customer:</t>
  </si>
  <si>
    <t>Hi Jolene, my name is Joe Klinnger and I'd like to redeem some frequent flier miles for a flight to Paris.</t>
  </si>
  <si>
    <t>Can I have your Classic Rewards number?</t>
  </si>
  <si>
    <t>It's 876-999-00854</t>
  </si>
  <si>
    <t>Alright, let's see, you do have enough miles in your account for international travel.</t>
  </si>
  <si>
    <t>I hope so, I've been saving them for six years!</t>
  </si>
  <si>
    <t>Okay, Mr. Klinnger, from where will you be flying?</t>
  </si>
  <si>
    <t>Well, I live in St. Louis and I'd like to leave from there.</t>
  </si>
  <si>
    <t>That's good news, we do offer a flight with only one connection between St. Louis and Paris.</t>
  </si>
  <si>
    <t>Hmm, nothing direct, it says here that you are "proud to offer non-stop flights daily from New York, Chicago, St. Louis and Atlanta"?</t>
  </si>
  <si>
    <t>Well, we do, Mr. Klinnger, however, as far as frequent flier seats are concerned, those are only available to Paris on our connecting flights through New York.  You'll have to fly to New York from St. Louis, and then after a short lay over, you'll be on your way to Paris.</t>
  </si>
  <si>
    <t>Like I said, I've been saving these for six years, I guess I'll take what you've got.</t>
  </si>
  <si>
    <t>Call #2</t>
  </si>
  <si>
    <t>Classic Rewards, this is Jack, how may I help you?</t>
  </si>
  <si>
    <t>Hi, I'd like to redeem some frequent flier miles for a flight home for Christmas.</t>
  </si>
  <si>
    <t>Okay, can I get your name and Classic Rewards number for starters.</t>
  </si>
  <si>
    <t>Sure, my name is Dan Alabach, and my account number is 779-220-29837.</t>
  </si>
  <si>
    <t>Great, Mr. Alabach, now where will you be traveling to and from?</t>
  </si>
  <si>
    <t>Tampa to Seattle, and back.</t>
  </si>
  <si>
    <t>Okay, and you mentioned Christmas.  Now you are aware that there is a blackout period from December 15th through January 1st, correct?</t>
  </si>
  <si>
    <t>What?  Two weeks?  I expected a couple of days right around the 25th, but two weeks, you've got to be kidding me!</t>
  </si>
  <si>
    <t>No, Mr. Alabach, I'm sorry, but I'm not kidding.  Classic has a two-week blackout period around most major US holidays.  Is there anyway you could extend your stay?</t>
  </si>
  <si>
    <t>Yeah, I could extend my stay….I wanted to stay for a week, but I could stay for ten days or even two week - but lets' see, if I have to leave on the 14th, we're talking more than two weeks right?  This is ridiculous!</t>
  </si>
  <si>
    <t>Again, I'm sorry Mr. Alabach, but those are the rules, and they are stated clearly on our website.</t>
  </si>
  <si>
    <t>Well, great - that sure is a comfort!  Glad to know it's clear.  Whatever!</t>
  </si>
  <si>
    <t>Call #3</t>
  </si>
  <si>
    <t>Thank you for calling Classic Rewards, this is Lisa, how can I help you?</t>
  </si>
  <si>
    <t>Hi Lisa, my name's Keith Gratz, and I'd like to redeem some frequent flier miles for a couple of roundtrip tickets.</t>
  </si>
  <si>
    <t>Okay, Mr. Gratz, I can certainly help you, but I'll need to get your Classic Rewards account number.</t>
  </si>
  <si>
    <t>Sure, it's 537-000-53691.</t>
  </si>
  <si>
    <t>Alright, I've got your account information here in front of me.  You mentioned a couple of roundtrip tickets, were these for two separate trips, or two tickets for the same trip?</t>
  </si>
  <si>
    <t>That would be two tickets for the same trip.</t>
  </si>
  <si>
    <t>Now Mr. Gratz, it says here that you redeemed for a companion ticket last July, is that correct?</t>
  </si>
  <si>
    <t>Well, I believe so, does that make a difference, it was over a year and a half ago?</t>
  </si>
  <si>
    <t>Actually, it does make a difference, as a member of our Silver Rewards program, you're only allowed to redeem for one companion ticket every two years.</t>
  </si>
  <si>
    <t>I thought you were going to change that?  They told me when I got my last one that this shouldn't be an issue going forward.  What's the deal?</t>
  </si>
  <si>
    <t>Well, we are hoping that change will come through soon, we've got some great new ideas in our marketing department.  But unfortunately, for now, you'd have to wait four months to redeem for a companion ticket on one flight.</t>
  </si>
  <si>
    <t>I've been a loyal customer for over ten years, I fly Classic every chance I get.  Is there anyway you could make an exception since it is only four months out?</t>
  </si>
  <si>
    <t>I'm sorry Mr. Gratz, but we have to abide by the terms and conditions for all customers equally.</t>
  </si>
  <si>
    <t>Equally, even when I've flown nearly twice a month with Classic for the past ten years?  That doesn't really sound "equal" to me.</t>
  </si>
  <si>
    <t>Again, I'm sorry, Mr. Gratz, I wish there was something I could do.  But for now, you can either redeem for the one ticket, or wait four months to redeem for the two.</t>
  </si>
  <si>
    <t>I can't wait, Lisa, this is for my father-in-law's 60th birthday party, it's a surprise and I have to be there when I have to be there.  Go ahead and give me the one.  But could you let someone know they really should look at what they're doing here?</t>
  </si>
  <si>
    <t>I sure will, Mr. Gratz, and thank you for understanding.</t>
  </si>
  <si>
    <t>Oh, I don't understand, don't get me wrong, I just don't have a lot of options!</t>
  </si>
  <si>
    <t>Classic Airlines - Excerpts From Exit Interviews</t>
  </si>
  <si>
    <t>Employee: Customer Service Rep #1</t>
  </si>
  <si>
    <t>1. Were you treated with respect and dignity as an employee of Classic Airlines?: Yes</t>
  </si>
  <si>
    <t>2. Do you feel you were compensated fairly for your skills and talents?: Yes</t>
  </si>
  <si>
    <t>3. Would you recommend Classic Airlines as an employer?: Yes</t>
  </si>
  <si>
    <t>4. What was your reason for leaving Classic Airlines: Found better opportunity in another industry.</t>
  </si>
  <si>
    <t>5. If you could change one thing at Classic Airlines, what would that be?:</t>
  </si>
  <si>
    <t>Fix the phone system.  Not the phones themselves, but the computer program we had to use to log customer calls.  People would call one day, maybe go to the website another, then call back to place a final reservation and we would have to make them go through everything all over again.</t>
  </si>
  <si>
    <t>6. If you could deliver a final message/comment to the CEO, what would that be?:</t>
  </si>
  <si>
    <t>I never could understand why the CEO cared so much about how long our calls were.  I thought I was supposed to be in "customer service", and it seemed like I was judged by how fast I could get rid of customers.</t>
  </si>
  <si>
    <t>Employee: Customer Service Rep #2</t>
  </si>
  <si>
    <t>4. What was your reason for leaving Classic Airlines: Spouse relocated to a different city.</t>
  </si>
  <si>
    <t>Don't focus so much on how long the customer is kept on the phone.  Getting off the phone fast doesn't always mean the best thing for the customer.  I was afraid to "chat up" my callers, which is my personality, because I didn't want my call time to stand out.</t>
  </si>
  <si>
    <t>Listen to your customers.  People didn't seem to be as happy with us my last couple of years as they were in the beginning.  Everytime I said something like that to my supervisor, he always blamed me for not being "friendly" enough on the phone.</t>
  </si>
  <si>
    <t>Employee: Vice-President of Marketing</t>
  </si>
  <si>
    <t>1. Were you treated with respect and dignity as an employee of Classic Airlines?: By most colleagues.</t>
  </si>
  <si>
    <t>2. Do you feel you were compensated fairly for your skills and talents?: No</t>
  </si>
  <si>
    <t>3. Would you recommend Classic Airlines as an employer?: Marketing, no; other departments, yes.</t>
  </si>
  <si>
    <t>4. What was your reason for leaving Classic Airlines:</t>
  </si>
  <si>
    <t>It was clear to me that my style and talents clashed with the CEO and CFO.  The two of them played such a strong role in the direction of the company that I viewed it as an insurmountable hurdle.  I actively pursued a position at a company where marketing played a more dominant role in driving the strategy of the company.</t>
  </si>
  <si>
    <t>Either get rid of the supposed CRM system, or get it straightened out fast.  We spent an unbelievable sum of money to implement one of the best platforms available, and we couldn't (or wouldn't) spend the extra little bit to fit the system around the needs of our customers.  I was in the dark in the early stages of the implementation, and by the time my input could have changed the way things came out, the software was too far along to be changed.  For starters, you've got to capture customer contact at all points of interaction with the company to provide the proverbial "360-degreee view of the customer".  Until that is addressed, all you've really got is an expensive reservations system, and not even a good one at that.</t>
  </si>
  <si>
    <t>I really don't think you want me to answer that question.  My relationship, or rather the lack of one, with your CEO is the main reason I'm choosing to move on.  I have nearly twenty years of marketing experience, and that is apparently of no value to the organization at all.  If our top management does not recognize that the customer signs our paycheck, and that marketing and sales can help keep them (the customer) coming back, my successor will face the same challenges, and probably the same ultimate fate that I did.</t>
  </si>
  <si>
    <t>Employee: Director of Applications, Information Services</t>
  </si>
  <si>
    <t>3. Would you recommend Classic Airlines as an employer?: No</t>
  </si>
  <si>
    <t>Growth opportunities at my level were limited.  With one senior level IT position, and no CIO, the career path did not look as promising at Classic as it did outside the company.</t>
  </si>
  <si>
    <t>Re-define the role of the IT department as it relates to the software implementation function.  Leverage the expertise of the IT veterans and let them provide directional guidance to the management/user group.</t>
  </si>
  <si>
    <t>Listen to your lieutenants.  Often decisions made at the top did not incorporate the direction and perspective of those closest to the day-to-day operations.</t>
  </si>
  <si>
    <t>Employee: Supervisor, Customer Service</t>
  </si>
  <si>
    <t>I was recruited by a national retailer for a manager-level position with great opportunities for advancement.  I did not necessarily want to leave Classic, but the opportunity that came along (I was not actively looking) was too promising to pass up.</t>
  </si>
  <si>
    <t>Boy, that's a tough one, I really felt the company was moving in the right direction.  I guess I'd have to say something related to the frequent-flier program.  It seemed that my reps received pretty consistent negative feedback from customers, and with the rising cost issues we were dealing with company-wide, I don't think the company had the time or money to respond.</t>
  </si>
  <si>
    <t>Keep up the good work, and take care of my boss' boss (Epson).  The whole customer service group really turned around since she arrived, and she was the one who recognized my talents and pushed for my promotion.</t>
  </si>
  <si>
    <t>Classic Airlines Customer Service Report 
Number of Calls Per Week By Rep - March</t>
  </si>
  <si>
    <t>Week 1</t>
  </si>
  <si>
    <t>Week 2</t>
  </si>
  <si>
    <t>Week 3</t>
  </si>
  <si>
    <t>Week 4</t>
  </si>
  <si>
    <t>Employee 1</t>
  </si>
  <si>
    <t>Employee 2</t>
  </si>
  <si>
    <t>Employee 3</t>
  </si>
  <si>
    <t>Employee 4</t>
  </si>
  <si>
    <t>Employee 5</t>
  </si>
  <si>
    <t>Employee 6</t>
  </si>
  <si>
    <t>Employee 7</t>
  </si>
  <si>
    <t>Employee 8</t>
  </si>
  <si>
    <t>Employee 9</t>
  </si>
  <si>
    <t>Employee 10</t>
  </si>
  <si>
    <t>Classic Airlines Customer Service Report 
Average Call Time By Rep - March
(Call times are in seconds)</t>
  </si>
  <si>
    <t>(in seconds)</t>
  </si>
  <si>
    <r>
      <t>NOTE:</t>
    </r>
    <r>
      <rPr>
        <sz val="10"/>
        <rFont val="Arial"/>
        <family val="2"/>
      </rPr>
      <t xml:space="preserve"> The above reports are based on a full-time work week of 37.5 hours and actual phone time per hour of 50 minutes.  These reports are taken from the main call center, which processes reservations, handles customer complaints, and processes frequent flier program inquiries/redemptions.</t>
    </r>
  </si>
  <si>
    <t>Classic Airlines Segmentation Strategy</t>
  </si>
  <si>
    <t>Segment Name</t>
  </si>
  <si>
    <t>Business Traveler</t>
  </si>
  <si>
    <t>Leisure Traveler</t>
  </si>
  <si>
    <t>Primary Benefit Sought</t>
  </si>
  <si>
    <t>Low price fares to many destinations.</t>
  </si>
  <si>
    <t>Low price fares to select destinations.</t>
  </si>
  <si>
    <t>Demographics</t>
  </si>
  <si>
    <t>Professional, predominantly male, 23-60 years old; income above $50,000.</t>
  </si>
  <si>
    <t>Male/female, 18-70 years old; all levels of income; families with children of all ages.</t>
  </si>
  <si>
    <t>Behaviors</t>
  </si>
  <si>
    <t>Heavy to medium user of air travel; medium loyalty to a single brand/carrier.</t>
  </si>
  <si>
    <t>Light user of air travel; little or no loyalty to a single brand/carrier.</t>
  </si>
  <si>
    <t>Personality</t>
  </si>
  <si>
    <t>Confident, successful, egotistical, demanding.</t>
  </si>
  <si>
    <t>Carefree, passive, usually agreeable, demanding.</t>
  </si>
  <si>
    <t>Lifestyle</t>
  </si>
  <si>
    <t>Upwardly mobile or established achievers.</t>
  </si>
  <si>
    <t>New-age families and mature, active seniors.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</si>
</sst>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_);\(0\)"/>
    <numFmt numFmtId="166" formatCode="&quot;$&quot;#,##0"/>
    <numFmt numFmtId="167" formatCode="&quot;Yes&quot;;&quot;Yes&quot;;&quot;No&quot;"/>
    <numFmt numFmtId="168" formatCode="&quot;True&quot;;&quot;True&quot;;&quot;False&quot;"/>
    <numFmt numFmtId="169" formatCode="&quot;On&quot;;&quot;On&quot;;&quot;Off&quot;"/>
  </numFmts>
  <fonts count="56">
    <font>
      <sz val="10"/>
      <name val="Arial"/>
      <family val="0"/>
    </font>
    <font>
      <sz val="8"/>
      <name val="Arial"/>
      <family val="0"/>
    </font>
    <font>
      <b/>
      <sz val="14"/>
      <name val="Arial"/>
      <family val="2"/>
    </font>
    <font>
      <b/>
      <sz val="10"/>
      <name val="Arial"/>
      <family val="2"/>
    </font>
    <font>
      <u val="single"/>
      <sz val="10"/>
      <color indexed="36"/>
      <name val="Arial"/>
      <family val="0"/>
    </font>
    <font>
      <u val="single"/>
      <sz val="10"/>
      <color indexed="12"/>
      <name val="Arial"/>
      <family val="0"/>
    </font>
    <font>
      <i/>
      <sz val="10"/>
      <name val="Arial"/>
      <family val="2"/>
    </font>
    <font>
      <b/>
      <i/>
      <sz val="10"/>
      <name val="Arial"/>
      <family val="2"/>
    </font>
    <font>
      <i/>
      <sz val="8"/>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b/>
      <sz val="9.25"/>
      <color indexed="8"/>
      <name val="Arial"/>
      <family val="0"/>
    </font>
    <font>
      <sz val="8.5"/>
      <color indexed="8"/>
      <name val="Arial"/>
      <family val="0"/>
    </font>
    <font>
      <b/>
      <sz val="10.25"/>
      <color indexed="8"/>
      <name val="Arial"/>
      <family val="0"/>
    </font>
    <font>
      <sz val="10.5"/>
      <color indexed="8"/>
      <name val="Arial"/>
      <family val="0"/>
    </font>
    <font>
      <b/>
      <sz val="12"/>
      <color indexed="8"/>
      <name val="Arial"/>
      <family val="0"/>
    </font>
    <font>
      <sz val="10"/>
      <color indexed="8"/>
      <name val="Arial"/>
      <family val="0"/>
    </font>
    <font>
      <sz val="9.2"/>
      <color indexed="8"/>
      <name val="Arial"/>
      <family val="0"/>
    </font>
    <font>
      <sz val="8.75"/>
      <color indexed="8"/>
      <name val="Arial"/>
      <family val="0"/>
    </font>
    <font>
      <b/>
      <sz val="10.5"/>
      <color indexed="8"/>
      <name val="Arial"/>
      <family val="0"/>
    </font>
    <font>
      <sz val="9.25"/>
      <color indexed="8"/>
      <name val="Arial"/>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double"/>
      <bottom style="double"/>
    </border>
    <border>
      <left style="thin"/>
      <right>
        <color indexed="63"/>
      </right>
      <top style="thin"/>
      <bottom>
        <color indexed="63"/>
      </bottom>
    </border>
    <border>
      <left style="thin"/>
      <right style="thin"/>
      <top style="thin"/>
      <bottom>
        <color indexed="63"/>
      </bottom>
    </border>
    <border>
      <left style="thin"/>
      <right>
        <color indexed="63"/>
      </right>
      <top style="thin"/>
      <bottom style="hair"/>
    </border>
    <border>
      <left style="thin"/>
      <right>
        <color indexed="63"/>
      </right>
      <top style="hair"/>
      <bottom style="double"/>
    </border>
    <border>
      <left style="thin"/>
      <right style="thin"/>
      <top style="hair"/>
      <bottom style="double"/>
    </border>
    <border>
      <left style="thin"/>
      <right>
        <color indexed="63"/>
      </right>
      <top style="double"/>
      <bottom style="double"/>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9">
    <xf numFmtId="0" fontId="0" fillId="0" borderId="0" xfId="0" applyAlignment="1">
      <alignment/>
    </xf>
    <xf numFmtId="0" fontId="2" fillId="0" borderId="0" xfId="0" applyFont="1" applyAlignment="1">
      <alignment/>
    </xf>
    <xf numFmtId="0" fontId="0" fillId="0" borderId="0" xfId="0" applyAlignment="1">
      <alignment horizontal="right"/>
    </xf>
    <xf numFmtId="0" fontId="3" fillId="0" borderId="0" xfId="0" applyFont="1" applyAlignment="1">
      <alignment horizontal="center"/>
    </xf>
    <xf numFmtId="0" fontId="3" fillId="0" borderId="0" xfId="0" applyFont="1" applyAlignment="1">
      <alignment/>
    </xf>
    <xf numFmtId="8" fontId="0" fillId="0" borderId="0" xfId="0" applyNumberFormat="1" applyAlignment="1">
      <alignment/>
    </xf>
    <xf numFmtId="0" fontId="0" fillId="0" borderId="0" xfId="0" applyAlignment="1">
      <alignment horizontal="left" indent="2"/>
    </xf>
    <xf numFmtId="6" fontId="0" fillId="0" borderId="0" xfId="0" applyNumberFormat="1" applyFont="1" applyAlignment="1">
      <alignment/>
    </xf>
    <xf numFmtId="6" fontId="0" fillId="0" borderId="0" xfId="0" applyNumberFormat="1" applyAlignment="1" applyProtection="1">
      <alignment/>
      <protection hidden="1"/>
    </xf>
    <xf numFmtId="0" fontId="0" fillId="0" borderId="0" xfId="0" applyAlignment="1">
      <alignment horizontal="left" indent="3"/>
    </xf>
    <xf numFmtId="6" fontId="0" fillId="0" borderId="0" xfId="0" applyNumberFormat="1" applyAlignment="1">
      <alignment/>
    </xf>
    <xf numFmtId="6" fontId="0" fillId="0" borderId="0" xfId="0" applyNumberFormat="1" applyAlignment="1" applyProtection="1">
      <alignment/>
      <protection hidden="1"/>
    </xf>
    <xf numFmtId="0" fontId="3" fillId="0" borderId="0" xfId="0" applyFont="1" applyAlignment="1">
      <alignment horizontal="left"/>
    </xf>
    <xf numFmtId="6" fontId="3" fillId="0" borderId="0" xfId="0" applyNumberFormat="1" applyFont="1" applyAlignment="1" applyProtection="1">
      <alignment/>
      <protection hidden="1"/>
    </xf>
    <xf numFmtId="6" fontId="3" fillId="0" borderId="0" xfId="0" applyNumberFormat="1" applyFont="1" applyAlignment="1" applyProtection="1">
      <alignment/>
      <protection hidden="1"/>
    </xf>
    <xf numFmtId="0" fontId="3" fillId="0" borderId="0" xfId="0" applyFont="1" applyAlignment="1">
      <alignment horizontal="left" indent="2"/>
    </xf>
    <xf numFmtId="6" fontId="3" fillId="0" borderId="0" xfId="0" applyNumberFormat="1" applyFont="1" applyAlignment="1">
      <alignment/>
    </xf>
    <xf numFmtId="6" fontId="0" fillId="0" borderId="0" xfId="0" applyNumberFormat="1" applyFont="1" applyAlignment="1" applyProtection="1">
      <alignment/>
      <protection hidden="1"/>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164" fontId="0" fillId="0" borderId="11" xfId="0" applyNumberFormat="1" applyBorder="1" applyAlignment="1">
      <alignment horizontal="center"/>
    </xf>
    <xf numFmtId="164" fontId="0" fillId="0" borderId="0" xfId="0" applyNumberFormat="1" applyAlignment="1">
      <alignment horizontal="center"/>
    </xf>
    <xf numFmtId="0" fontId="3" fillId="0" borderId="12" xfId="0" applyFont="1" applyBorder="1" applyAlignment="1">
      <alignment horizontal="center"/>
    </xf>
    <xf numFmtId="0" fontId="3" fillId="0" borderId="13" xfId="0" applyFont="1" applyBorder="1" applyAlignment="1">
      <alignment/>
    </xf>
    <xf numFmtId="0" fontId="3" fillId="0" borderId="14" xfId="0" applyFont="1" applyBorder="1" applyAlignment="1">
      <alignment horizontal="center"/>
    </xf>
    <xf numFmtId="0" fontId="3" fillId="0" borderId="13" xfId="0" applyFont="1" applyFill="1" applyBorder="1" applyAlignment="1">
      <alignment horizontal="center"/>
    </xf>
    <xf numFmtId="10" fontId="0" fillId="0" borderId="10" xfId="0" applyNumberFormat="1" applyBorder="1" applyAlignment="1">
      <alignment horizontal="center"/>
    </xf>
    <xf numFmtId="0" fontId="0" fillId="0" borderId="15" xfId="0" applyBorder="1" applyAlignment="1">
      <alignment/>
    </xf>
    <xf numFmtId="10" fontId="0" fillId="0" borderId="16" xfId="0" applyNumberFormat="1" applyBorder="1" applyAlignment="1">
      <alignment horizontal="center"/>
    </xf>
    <xf numFmtId="10" fontId="0" fillId="0" borderId="15" xfId="0" applyNumberFormat="1" applyBorder="1" applyAlignment="1">
      <alignment horizontal="center"/>
    </xf>
    <xf numFmtId="10" fontId="0" fillId="0" borderId="11" xfId="0" applyNumberFormat="1" applyBorder="1" applyAlignment="1">
      <alignment horizontal="center"/>
    </xf>
    <xf numFmtId="0" fontId="0" fillId="0" borderId="13" xfId="0" applyBorder="1" applyAlignment="1">
      <alignment/>
    </xf>
    <xf numFmtId="0" fontId="3" fillId="0" borderId="13" xfId="0" applyFont="1" applyBorder="1" applyAlignment="1">
      <alignment horizontal="center"/>
    </xf>
    <xf numFmtId="0" fontId="0" fillId="0" borderId="16" xfId="0" applyBorder="1" applyAlignment="1">
      <alignment/>
    </xf>
    <xf numFmtId="37" fontId="0" fillId="0" borderId="16" xfId="0" applyNumberFormat="1" applyBorder="1" applyAlignment="1">
      <alignment horizontal="center" vertical="center"/>
    </xf>
    <xf numFmtId="37" fontId="0" fillId="0" borderId="15" xfId="0" applyNumberFormat="1" applyBorder="1" applyAlignment="1">
      <alignment horizontal="center" vertical="center"/>
    </xf>
    <xf numFmtId="0" fontId="0" fillId="0" borderId="17" xfId="0" applyBorder="1" applyAlignment="1">
      <alignment/>
    </xf>
    <xf numFmtId="37" fontId="0" fillId="0" borderId="17" xfId="0" applyNumberFormat="1" applyBorder="1" applyAlignment="1">
      <alignment horizontal="center" vertical="center"/>
    </xf>
    <xf numFmtId="0" fontId="3" fillId="0" borderId="18" xfId="0" applyFont="1" applyBorder="1" applyAlignment="1">
      <alignment/>
    </xf>
    <xf numFmtId="37" fontId="3" fillId="0" borderId="18" xfId="0" applyNumberFormat="1" applyFont="1" applyBorder="1" applyAlignment="1">
      <alignment horizontal="center" vertical="center"/>
    </xf>
    <xf numFmtId="2" fontId="0" fillId="0" borderId="0" xfId="0" applyNumberFormat="1" applyAlignment="1">
      <alignment/>
    </xf>
    <xf numFmtId="0" fontId="3" fillId="0" borderId="10" xfId="0" applyFont="1" applyBorder="1" applyAlignment="1">
      <alignment/>
    </xf>
    <xf numFmtId="0" fontId="3" fillId="0" borderId="10" xfId="0" applyFont="1" applyBorder="1" applyAlignment="1">
      <alignment horizontal="center"/>
    </xf>
    <xf numFmtId="166" fontId="0" fillId="0" borderId="15" xfId="0" applyNumberFormat="1" applyBorder="1" applyAlignment="1">
      <alignment horizontal="center"/>
    </xf>
    <xf numFmtId="166" fontId="0" fillId="0" borderId="11" xfId="0" applyNumberFormat="1" applyBorder="1" applyAlignment="1">
      <alignment horizontal="center"/>
    </xf>
    <xf numFmtId="0" fontId="0" fillId="0" borderId="19" xfId="0" applyBorder="1" applyAlignment="1">
      <alignment/>
    </xf>
    <xf numFmtId="0" fontId="3" fillId="0" borderId="20" xfId="0" applyFont="1" applyBorder="1" applyAlignment="1">
      <alignment horizontal="center"/>
    </xf>
    <xf numFmtId="0" fontId="0" fillId="0" borderId="21" xfId="0" applyBorder="1" applyAlignment="1">
      <alignment/>
    </xf>
    <xf numFmtId="3" fontId="0" fillId="0" borderId="10" xfId="0" applyNumberFormat="1" applyBorder="1" applyAlignment="1">
      <alignment horizontal="center"/>
    </xf>
    <xf numFmtId="3" fontId="3" fillId="0" borderId="10" xfId="0" applyNumberFormat="1" applyFont="1" applyBorder="1" applyAlignment="1">
      <alignment horizontal="center"/>
    </xf>
    <xf numFmtId="0" fontId="0" fillId="0" borderId="22" xfId="0" applyBorder="1" applyAlignment="1">
      <alignment/>
    </xf>
    <xf numFmtId="164" fontId="0" fillId="0" borderId="23" xfId="0" applyNumberFormat="1" applyBorder="1" applyAlignment="1">
      <alignment horizontal="center"/>
    </xf>
    <xf numFmtId="164" fontId="3" fillId="0" borderId="17" xfId="0" applyNumberFormat="1" applyFont="1" applyBorder="1" applyAlignment="1">
      <alignment horizontal="center"/>
    </xf>
    <xf numFmtId="0" fontId="0" fillId="0" borderId="24" xfId="0" applyBorder="1" applyAlignment="1">
      <alignment/>
    </xf>
    <xf numFmtId="166" fontId="0" fillId="0" borderId="18" xfId="0" applyNumberFormat="1" applyBorder="1" applyAlignment="1">
      <alignment horizontal="center"/>
    </xf>
    <xf numFmtId="166" fontId="3" fillId="0" borderId="18" xfId="0" applyNumberFormat="1" applyFont="1" applyBorder="1" applyAlignment="1">
      <alignment horizontal="center"/>
    </xf>
    <xf numFmtId="0" fontId="3" fillId="0" borderId="24" xfId="0" applyFont="1" applyBorder="1" applyAlignment="1">
      <alignment/>
    </xf>
    <xf numFmtId="0" fontId="0" fillId="0" borderId="10"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3" fillId="0" borderId="16" xfId="0" applyFont="1" applyBorder="1" applyAlignment="1">
      <alignment/>
    </xf>
    <xf numFmtId="1" fontId="0" fillId="0" borderId="16" xfId="0" applyNumberFormat="1" applyBorder="1" applyAlignment="1">
      <alignment horizontal="center"/>
    </xf>
    <xf numFmtId="0" fontId="3" fillId="0" borderId="15" xfId="0" applyFont="1" applyBorder="1" applyAlignment="1">
      <alignment/>
    </xf>
    <xf numFmtId="0" fontId="8" fillId="0" borderId="17" xfId="0" applyFont="1" applyBorder="1" applyAlignment="1">
      <alignment/>
    </xf>
    <xf numFmtId="0" fontId="0" fillId="0" borderId="17" xfId="0" applyNumberFormat="1" applyBorder="1" applyAlignment="1">
      <alignment horizontal="center"/>
    </xf>
    <xf numFmtId="1" fontId="3" fillId="0" borderId="18" xfId="0" applyNumberFormat="1" applyFont="1" applyBorder="1" applyAlignment="1">
      <alignment horizontal="center"/>
    </xf>
    <xf numFmtId="0" fontId="0" fillId="0" borderId="16" xfId="0" applyNumberFormat="1" applyBorder="1" applyAlignment="1">
      <alignment horizontal="center"/>
    </xf>
    <xf numFmtId="0" fontId="0" fillId="0" borderId="15" xfId="0" applyNumberFormat="1" applyBorder="1" applyAlignment="1">
      <alignment horizontal="center"/>
    </xf>
    <xf numFmtId="0" fontId="3" fillId="0" borderId="12"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0" fillId="0" borderId="26" xfId="0" applyBorder="1" applyAlignment="1">
      <alignment/>
    </xf>
    <xf numFmtId="0" fontId="0" fillId="0" borderId="25" xfId="0" applyBorder="1" applyAlignment="1">
      <alignment horizontal="center"/>
    </xf>
    <xf numFmtId="0" fontId="3" fillId="0" borderId="19"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 fillId="0" borderId="32" xfId="0" applyFont="1" applyBorder="1" applyAlignment="1">
      <alignment horizontal="center"/>
    </xf>
    <xf numFmtId="0" fontId="0" fillId="0" borderId="0" xfId="0" applyBorder="1" applyAlignment="1">
      <alignment horizontal="center"/>
    </xf>
    <xf numFmtId="0" fontId="0" fillId="0" borderId="0" xfId="0" applyAlignment="1">
      <alignment/>
    </xf>
    <xf numFmtId="0" fontId="0" fillId="0" borderId="27" xfId="0" applyBorder="1" applyAlignment="1">
      <alignment horizontal="center" vertical="center"/>
    </xf>
    <xf numFmtId="0" fontId="0" fillId="0" borderId="28" xfId="0" applyBorder="1" applyAlignment="1">
      <alignment horizontal="center" vertical="center"/>
    </xf>
    <xf numFmtId="0" fontId="3" fillId="33" borderId="19" xfId="0" applyFont="1" applyFill="1" applyBorder="1" applyAlignment="1">
      <alignment horizontal="center" wrapText="1"/>
    </xf>
    <xf numFmtId="0" fontId="3" fillId="33" borderId="27" xfId="0" applyFont="1" applyFill="1" applyBorder="1" applyAlignment="1">
      <alignment horizontal="center" wrapText="1"/>
    </xf>
    <xf numFmtId="0" fontId="3" fillId="33" borderId="28" xfId="0" applyFont="1" applyFill="1" applyBorder="1" applyAlignment="1">
      <alignment horizontal="center" wrapText="1"/>
    </xf>
    <xf numFmtId="0" fontId="3" fillId="33" borderId="29" xfId="0" applyFont="1" applyFill="1" applyBorder="1" applyAlignment="1">
      <alignment horizontal="center" wrapText="1"/>
    </xf>
    <xf numFmtId="0" fontId="3" fillId="33" borderId="30" xfId="0" applyFont="1" applyFill="1" applyBorder="1" applyAlignment="1">
      <alignment horizontal="center" wrapText="1"/>
    </xf>
    <xf numFmtId="0" fontId="3" fillId="33" borderId="31" xfId="0" applyFont="1" applyFill="1" applyBorder="1" applyAlignment="1">
      <alignment horizontal="center" wrapText="1"/>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34" borderId="29" xfId="0" applyFont="1" applyFill="1" applyBorder="1" applyAlignment="1">
      <alignment/>
    </xf>
    <xf numFmtId="0" fontId="3" fillId="34" borderId="30" xfId="0" applyFont="1" applyFill="1" applyBorder="1" applyAlignment="1">
      <alignment/>
    </xf>
    <xf numFmtId="0" fontId="3" fillId="34" borderId="31" xfId="0" applyFont="1" applyFill="1" applyBorder="1" applyAlignment="1">
      <alignment/>
    </xf>
    <xf numFmtId="0" fontId="0" fillId="0" borderId="10" xfId="0" applyBorder="1" applyAlignment="1">
      <alignment vertical="top" wrapText="1"/>
    </xf>
    <xf numFmtId="0" fontId="0" fillId="0" borderId="15" xfId="0" applyBorder="1" applyAlignment="1">
      <alignment vertical="top" wrapText="1"/>
    </xf>
    <xf numFmtId="0" fontId="0" fillId="0" borderId="11" xfId="0" applyBorder="1" applyAlignment="1">
      <alignment vertical="top" wrapText="1"/>
    </xf>
    <xf numFmtId="0" fontId="3" fillId="34" borderId="12" xfId="0" applyFont="1" applyFill="1" applyBorder="1" applyAlignment="1">
      <alignment/>
    </xf>
    <xf numFmtId="0" fontId="3" fillId="34" borderId="25" xfId="0" applyFont="1" applyFill="1" applyBorder="1" applyAlignment="1">
      <alignment/>
    </xf>
    <xf numFmtId="0" fontId="3" fillId="34" borderId="26" xfId="0" applyFont="1" applyFill="1" applyBorder="1" applyAlignment="1">
      <alignment/>
    </xf>
    <xf numFmtId="0" fontId="0" fillId="0" borderId="21" xfId="0" applyBorder="1" applyAlignment="1">
      <alignment vertical="center"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vertical="center"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vertical="center" wrapText="1"/>
    </xf>
    <xf numFmtId="0" fontId="0" fillId="0" borderId="42" xfId="0" applyBorder="1" applyAlignment="1">
      <alignment wrapText="1"/>
    </xf>
    <xf numFmtId="0" fontId="0" fillId="0" borderId="43" xfId="0" applyBorder="1" applyAlignment="1">
      <alignment wrapText="1"/>
    </xf>
    <xf numFmtId="0" fontId="0" fillId="0" borderId="44" xfId="0" applyBorder="1" applyAlignment="1">
      <alignment horizontal="left" vertical="center" wrapText="1" indent="1"/>
    </xf>
    <xf numFmtId="0" fontId="0" fillId="0" borderId="45" xfId="0" applyBorder="1" applyAlignment="1">
      <alignment horizontal="left" wrapText="1" indent="1"/>
    </xf>
    <xf numFmtId="0" fontId="0" fillId="0" borderId="46" xfId="0" applyBorder="1" applyAlignment="1">
      <alignment horizontal="left" wrapText="1" indent="1"/>
    </xf>
    <xf numFmtId="0" fontId="0" fillId="0" borderId="29" xfId="0" applyBorder="1" applyAlignment="1">
      <alignment horizontal="left" vertical="center" wrapText="1" indent="1"/>
    </xf>
    <xf numFmtId="0" fontId="0" fillId="0" borderId="30" xfId="0" applyBorder="1" applyAlignment="1">
      <alignment horizontal="left" wrapText="1" indent="1"/>
    </xf>
    <xf numFmtId="0" fontId="0" fillId="0" borderId="31" xfId="0" applyBorder="1" applyAlignment="1">
      <alignment horizontal="left" wrapText="1" indent="1"/>
    </xf>
    <xf numFmtId="0" fontId="0" fillId="0" borderId="38" xfId="0" applyBorder="1" applyAlignment="1">
      <alignment horizontal="left" vertical="center" wrapText="1" indent="1"/>
    </xf>
    <xf numFmtId="0" fontId="0" fillId="0" borderId="39" xfId="0" applyBorder="1" applyAlignment="1">
      <alignment horizontal="left" wrapText="1" indent="1"/>
    </xf>
    <xf numFmtId="0" fontId="0" fillId="0" borderId="40" xfId="0" applyBorder="1" applyAlignment="1">
      <alignment horizontal="left" wrapText="1" indent="1"/>
    </xf>
    <xf numFmtId="0" fontId="9" fillId="0" borderId="19" xfId="0" applyFont="1" applyBorder="1" applyAlignment="1">
      <alignment vertical="top" wrapText="1"/>
    </xf>
    <xf numFmtId="0" fontId="0" fillId="0" borderId="27" xfId="0" applyFont="1" applyBorder="1" applyAlignment="1">
      <alignment vertical="top" wrapText="1"/>
    </xf>
    <xf numFmtId="0" fontId="0" fillId="0" borderId="28" xfId="0" applyFont="1" applyBorder="1" applyAlignment="1">
      <alignment vertical="top" wrapText="1"/>
    </xf>
    <xf numFmtId="0" fontId="0" fillId="0" borderId="32" xfId="0" applyFont="1" applyBorder="1" applyAlignment="1">
      <alignment vertical="top" wrapText="1"/>
    </xf>
    <xf numFmtId="0" fontId="0" fillId="0" borderId="0" xfId="0" applyFont="1" applyBorder="1" applyAlignment="1">
      <alignment vertical="top" wrapText="1"/>
    </xf>
    <xf numFmtId="0" fontId="0" fillId="0" borderId="47" xfId="0" applyFont="1" applyBorder="1" applyAlignment="1">
      <alignment vertical="top" wrapText="1"/>
    </xf>
    <xf numFmtId="0" fontId="0" fillId="0" borderId="29" xfId="0" applyFont="1" applyBorder="1" applyAlignment="1">
      <alignment vertical="top" wrapText="1"/>
    </xf>
    <xf numFmtId="0" fontId="0" fillId="0" borderId="30" xfId="0" applyFont="1" applyBorder="1" applyAlignment="1">
      <alignment vertical="top" wrapText="1"/>
    </xf>
    <xf numFmtId="0" fontId="0" fillId="0" borderId="31" xfId="0" applyFont="1" applyBorder="1" applyAlignment="1">
      <alignment vertical="top" wrapText="1"/>
    </xf>
    <xf numFmtId="0" fontId="3" fillId="0" borderId="12" xfId="0" applyFont="1" applyBorder="1" applyAlignment="1">
      <alignment horizontal="center" wrapText="1"/>
    </xf>
    <xf numFmtId="0" fontId="0" fillId="0" borderId="26" xfId="0" applyBorder="1" applyAlignment="1">
      <alignment horizontal="center"/>
    </xf>
    <xf numFmtId="0" fontId="0" fillId="0" borderId="13" xfId="0" applyBorder="1" applyAlignment="1">
      <alignment vertical="top" wrapText="1"/>
    </xf>
    <xf numFmtId="0" fontId="0" fillId="0" borderId="13" xfId="0" applyBorder="1" applyAlignment="1">
      <alignment horizontal="left" vertical="top" wrapText="1"/>
    </xf>
    <xf numFmtId="0" fontId="3" fillId="0" borderId="48"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3" fillId="0" borderId="13" xfId="0" applyFont="1" applyBorder="1" applyAlignment="1">
      <alignment/>
    </xf>
    <xf numFmtId="0" fontId="3" fillId="0" borderId="1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Classic Airlines' Stock Price - 2004</a:t>
            </a:r>
          </a:p>
        </c:rich>
      </c:tx>
      <c:layout>
        <c:manualLayout>
          <c:xMode val="factor"/>
          <c:yMode val="factor"/>
          <c:x val="0.009"/>
          <c:y val="0"/>
        </c:manualLayout>
      </c:layout>
      <c:spPr>
        <a:noFill/>
        <a:ln>
          <a:noFill/>
        </a:ln>
      </c:spPr>
    </c:title>
    <c:plotArea>
      <c:layout>
        <c:manualLayout>
          <c:xMode val="edge"/>
          <c:yMode val="edge"/>
          <c:x val="0.02275"/>
          <c:y val="0.1915"/>
          <c:w val="0.9545"/>
          <c:h val="0.7617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'Stock Price ''04-''03'!$B$2:$M$2</c:f>
              <c:strCache/>
            </c:strRef>
          </c:cat>
          <c:val>
            <c:numRef>
              <c:f>'Stock Price ''04-''03'!$B$3:$M$3</c:f>
              <c:numCache/>
            </c:numRef>
          </c:val>
          <c:smooth val="0"/>
        </c:ser>
        <c:marker val="1"/>
        <c:axId val="60717060"/>
        <c:axId val="51124277"/>
      </c:lineChart>
      <c:catAx>
        <c:axId val="60717060"/>
        <c:scaling>
          <c:orientation val="minMax"/>
        </c:scaling>
        <c:axPos val="b"/>
        <c:delete val="0"/>
        <c:numFmt formatCode="General" sourceLinked="1"/>
        <c:majorTickMark val="out"/>
        <c:minorTickMark val="none"/>
        <c:tickLblPos val="nextTo"/>
        <c:spPr>
          <a:ln w="3175">
            <a:solidFill>
              <a:srgbClr val="000000"/>
            </a:solidFill>
          </a:ln>
        </c:spPr>
        <c:crossAx val="51124277"/>
        <c:crosses val="autoZero"/>
        <c:auto val="1"/>
        <c:lblOffset val="100"/>
        <c:tickLblSkip val="1"/>
        <c:noMultiLvlLbl val="0"/>
      </c:catAx>
      <c:valAx>
        <c:axId val="51124277"/>
        <c:scaling>
          <c:orientation val="minMax"/>
          <c:max val="38"/>
          <c:min val="2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717060"/>
        <c:crossesAt val="1"/>
        <c:crossBetween val="between"/>
        <c:dispUnits/>
        <c:majorUnit val="2"/>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Classic Airlines' Stock Price - 2003</a:t>
            </a:r>
          </a:p>
        </c:rich>
      </c:tx>
      <c:layout>
        <c:manualLayout>
          <c:xMode val="factor"/>
          <c:yMode val="factor"/>
          <c:x val="-0.0115"/>
          <c:y val="0"/>
        </c:manualLayout>
      </c:layout>
      <c:spPr>
        <a:noFill/>
        <a:ln>
          <a:noFill/>
        </a:ln>
      </c:spPr>
    </c:title>
    <c:plotArea>
      <c:layout>
        <c:manualLayout>
          <c:xMode val="edge"/>
          <c:yMode val="edge"/>
          <c:x val="0.02275"/>
          <c:y val="0.1815"/>
          <c:w val="0.95425"/>
          <c:h val="0.7762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'Stock Price ''04-''03'!$B$21:$M$21</c:f>
              <c:strCache/>
            </c:strRef>
          </c:cat>
          <c:val>
            <c:numRef>
              <c:f>'Stock Price ''04-''03'!$B$22:$M$22</c:f>
              <c:numCache/>
            </c:numRef>
          </c:val>
          <c:smooth val="0"/>
        </c:ser>
        <c:marker val="1"/>
        <c:axId val="60635826"/>
        <c:axId val="50068235"/>
      </c:lineChart>
      <c:catAx>
        <c:axId val="60635826"/>
        <c:scaling>
          <c:orientation val="minMax"/>
        </c:scaling>
        <c:axPos val="b"/>
        <c:delete val="0"/>
        <c:numFmt formatCode="General" sourceLinked="1"/>
        <c:majorTickMark val="out"/>
        <c:minorTickMark val="none"/>
        <c:tickLblPos val="nextTo"/>
        <c:spPr>
          <a:ln w="3175">
            <a:solidFill>
              <a:srgbClr val="000000"/>
            </a:solidFill>
          </a:ln>
        </c:spPr>
        <c:crossAx val="50068235"/>
        <c:crosses val="autoZero"/>
        <c:auto val="1"/>
        <c:lblOffset val="100"/>
        <c:tickLblSkip val="1"/>
        <c:noMultiLvlLbl val="0"/>
      </c:catAx>
      <c:valAx>
        <c:axId val="500682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635826"/>
        <c:crossesAt val="1"/>
        <c:crossBetween val="between"/>
        <c:dispUnits/>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Customer Loyalty Report 
Classic Rewards Program Membership</a:t>
            </a:r>
          </a:p>
        </c:rich>
      </c:tx>
      <c:layout>
        <c:manualLayout>
          <c:xMode val="factor"/>
          <c:yMode val="factor"/>
          <c:x val="0.002"/>
          <c:y val="0"/>
        </c:manualLayout>
      </c:layout>
      <c:spPr>
        <a:noFill/>
        <a:ln>
          <a:noFill/>
        </a:ln>
      </c:spPr>
    </c:title>
    <c:plotArea>
      <c:layout>
        <c:manualLayout>
          <c:xMode val="edge"/>
          <c:yMode val="edge"/>
          <c:x val="0.0195"/>
          <c:y val="0.2325"/>
          <c:w val="0.96075"/>
          <c:h val="0.73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'Customer Loyalty Report'!$B$3:$M$3</c:f>
              <c:strCache/>
            </c:strRef>
          </c:cat>
          <c:val>
            <c:numRef>
              <c:f>'Customer Loyalty Report'!$B$7:$M$7</c:f>
              <c:numCache/>
            </c:numRef>
          </c:val>
        </c:ser>
        <c:axId val="46907280"/>
        <c:axId val="5814865"/>
      </c:barChart>
      <c:catAx>
        <c:axId val="4690728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50" b="0" i="0" u="none" baseline="0">
                <a:solidFill>
                  <a:srgbClr val="000000"/>
                </a:solidFill>
                <a:latin typeface="Arial"/>
                <a:ea typeface="Arial"/>
                <a:cs typeface="Arial"/>
              </a:defRPr>
            </a:pPr>
          </a:p>
        </c:txPr>
        <c:crossAx val="5814865"/>
        <c:crosses val="autoZero"/>
        <c:auto val="1"/>
        <c:lblOffset val="100"/>
        <c:tickLblSkip val="1"/>
        <c:noMultiLvlLbl val="0"/>
      </c:catAx>
      <c:valAx>
        <c:axId val="58148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907280"/>
        <c:crossesAt val="1"/>
        <c:crossBetween val="between"/>
        <c:dispUnits/>
        <c:majorUnit val="10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Customer Loyalty Report 
Total Flights By Classic Rewards Members</a:t>
            </a:r>
          </a:p>
        </c:rich>
      </c:tx>
      <c:layout>
        <c:manualLayout>
          <c:xMode val="factor"/>
          <c:yMode val="factor"/>
          <c:x val="0.002"/>
          <c:y val="0"/>
        </c:manualLayout>
      </c:layout>
      <c:spPr>
        <a:noFill/>
        <a:ln>
          <a:noFill/>
        </a:ln>
      </c:spPr>
    </c:title>
    <c:plotArea>
      <c:layout>
        <c:manualLayout>
          <c:xMode val="edge"/>
          <c:yMode val="edge"/>
          <c:x val="0.0195"/>
          <c:y val="0.24325"/>
          <c:w val="0.96075"/>
          <c:h val="0.723"/>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'Customer Loyalty Report'!$B$31:$M$31</c:f>
              <c:strCache/>
            </c:strRef>
          </c:cat>
          <c:val>
            <c:numRef>
              <c:f>'Customer Loyalty Report'!$B$32:$M$32</c:f>
              <c:numCache/>
            </c:numRef>
          </c:val>
        </c:ser>
        <c:axId val="8484382"/>
        <c:axId val="43188103"/>
      </c:barChart>
      <c:catAx>
        <c:axId val="848438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50" b="0" i="0" u="none" baseline="0">
                <a:solidFill>
                  <a:srgbClr val="000000"/>
                </a:solidFill>
                <a:latin typeface="Arial"/>
                <a:ea typeface="Arial"/>
                <a:cs typeface="Arial"/>
              </a:defRPr>
            </a:pPr>
          </a:p>
        </c:txPr>
        <c:crossAx val="43188103"/>
        <c:crosses val="autoZero"/>
        <c:auto val="1"/>
        <c:lblOffset val="100"/>
        <c:tickLblSkip val="1"/>
        <c:noMultiLvlLbl val="0"/>
      </c:catAx>
      <c:valAx>
        <c:axId val="431881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48438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Classic Airlines Average Roundtrip Fare</a:t>
            </a:r>
          </a:p>
        </c:rich>
      </c:tx>
      <c:layout>
        <c:manualLayout>
          <c:xMode val="factor"/>
          <c:yMode val="factor"/>
          <c:x val="0.00425"/>
          <c:y val="0"/>
        </c:manualLayout>
      </c:layout>
      <c:spPr>
        <a:noFill/>
        <a:ln>
          <a:noFill/>
        </a:ln>
      </c:spPr>
    </c:title>
    <c:plotArea>
      <c:layout>
        <c:manualLayout>
          <c:xMode val="edge"/>
          <c:yMode val="edge"/>
          <c:x val="0.02075"/>
          <c:y val="0.15275"/>
          <c:w val="0.74275"/>
          <c:h val="0.8185"/>
        </c:manualLayout>
      </c:layout>
      <c:lineChart>
        <c:grouping val="stacked"/>
        <c:varyColors val="0"/>
        <c:ser>
          <c:idx val="0"/>
          <c:order val="0"/>
          <c:tx>
            <c:v>Domestic</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'Pricing Structure Report'!$B$2:$E$2</c:f>
              <c:numCache/>
            </c:numRef>
          </c:cat>
          <c:val>
            <c:numRef>
              <c:f>'Pricing Structure Report'!$B$3:$E$3</c:f>
              <c:numCache/>
            </c:numRef>
          </c:val>
          <c:smooth val="0"/>
        </c:ser>
        <c:ser>
          <c:idx val="1"/>
          <c:order val="1"/>
          <c:tx>
            <c:v>Worldwide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val>
            <c:numRef>
              <c:f>'Pricing Structure Report'!$B$4:$E$4</c:f>
              <c:numCache/>
            </c:numRef>
          </c:val>
          <c:smooth val="0"/>
        </c:ser>
        <c:marker val="1"/>
        <c:axId val="24574428"/>
        <c:axId val="51032109"/>
      </c:lineChart>
      <c:catAx>
        <c:axId val="24574428"/>
        <c:scaling>
          <c:orientation val="minMax"/>
        </c:scaling>
        <c:axPos val="b"/>
        <c:delete val="0"/>
        <c:numFmt formatCode="General" sourceLinked="1"/>
        <c:majorTickMark val="out"/>
        <c:minorTickMark val="none"/>
        <c:tickLblPos val="nextTo"/>
        <c:spPr>
          <a:ln w="3175">
            <a:solidFill>
              <a:srgbClr val="000000"/>
            </a:solidFill>
          </a:ln>
        </c:spPr>
        <c:crossAx val="51032109"/>
        <c:crosses val="autoZero"/>
        <c:auto val="1"/>
        <c:lblOffset val="100"/>
        <c:tickLblSkip val="1"/>
        <c:noMultiLvlLbl val="0"/>
      </c:catAx>
      <c:valAx>
        <c:axId val="510321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574428"/>
        <c:crossesAt val="1"/>
        <c:crossBetween val="between"/>
        <c:dispUnits/>
      </c:valAx>
      <c:spPr>
        <a:solidFill>
          <a:srgbClr val="C0C0C0"/>
        </a:solidFill>
        <a:ln w="12700">
          <a:solidFill>
            <a:srgbClr val="FFFFFF"/>
          </a:solidFill>
        </a:ln>
      </c:spPr>
    </c:plotArea>
    <c:legend>
      <c:legendPos val="r"/>
      <c:layout>
        <c:manualLayout>
          <c:xMode val="edge"/>
          <c:yMode val="edge"/>
          <c:x val="0.78625"/>
          <c:y val="0.4725"/>
          <c:w val="0.2055"/>
          <c:h val="0.12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Expected Results 
Classic Rewards Program Membership</a:t>
            </a:r>
          </a:p>
        </c:rich>
      </c:tx>
      <c:layout>
        <c:manualLayout>
          <c:xMode val="factor"/>
          <c:yMode val="factor"/>
          <c:x val="-0.009"/>
          <c:y val="0"/>
        </c:manualLayout>
      </c:layout>
      <c:spPr>
        <a:noFill/>
        <a:ln>
          <a:noFill/>
        </a:ln>
      </c:spPr>
    </c:title>
    <c:plotArea>
      <c:layout>
        <c:manualLayout>
          <c:xMode val="edge"/>
          <c:yMode val="edge"/>
          <c:x val="0.02275"/>
          <c:y val="0.255"/>
          <c:w val="0.9545"/>
          <c:h val="0.704"/>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'Loyalty Program Results'!$B$5:$F$5</c:f>
              <c:strCache/>
            </c:strRef>
          </c:cat>
          <c:val>
            <c:numRef>
              <c:f>'Loyalty Program Results'!$B$9:$F$9</c:f>
              <c:numCache/>
            </c:numRef>
          </c:val>
        </c:ser>
        <c:axId val="59437642"/>
        <c:axId val="34491843"/>
      </c:barChart>
      <c:catAx>
        <c:axId val="59437642"/>
        <c:scaling>
          <c:orientation val="minMax"/>
        </c:scaling>
        <c:axPos val="b"/>
        <c:delete val="0"/>
        <c:numFmt formatCode="General" sourceLinked="1"/>
        <c:majorTickMark val="out"/>
        <c:minorTickMark val="none"/>
        <c:tickLblPos val="nextTo"/>
        <c:spPr>
          <a:ln w="3175">
            <a:solidFill>
              <a:srgbClr val="000000"/>
            </a:solidFill>
          </a:ln>
        </c:spPr>
        <c:crossAx val="34491843"/>
        <c:crosses val="autoZero"/>
        <c:auto val="1"/>
        <c:lblOffset val="100"/>
        <c:tickLblSkip val="1"/>
        <c:noMultiLvlLbl val="0"/>
      </c:catAx>
      <c:valAx>
        <c:axId val="344918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437642"/>
        <c:crossesAt val="1"/>
        <c:crossBetween val="between"/>
        <c:dispUnits/>
        <c:majorUnit val="5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Expected Results Total Flights By Classic Rewards Members</a:t>
            </a:r>
          </a:p>
        </c:rich>
      </c:tx>
      <c:layout>
        <c:manualLayout>
          <c:xMode val="factor"/>
          <c:yMode val="factor"/>
          <c:x val="0"/>
          <c:y val="0"/>
        </c:manualLayout>
      </c:layout>
      <c:spPr>
        <a:noFill/>
        <a:ln>
          <a:noFill/>
        </a:ln>
      </c:spPr>
    </c:title>
    <c:plotArea>
      <c:layout>
        <c:manualLayout>
          <c:xMode val="edge"/>
          <c:yMode val="edge"/>
          <c:x val="0.02275"/>
          <c:y val="0.24825"/>
          <c:w val="0.9545"/>
          <c:h val="0.71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'Loyalty Program Results'!$B$27:$F$27</c:f>
              <c:strCache/>
            </c:strRef>
          </c:cat>
          <c:val>
            <c:numRef>
              <c:f>'Loyalty Program Results'!$B$28:$F$28</c:f>
              <c:numCache/>
            </c:numRef>
          </c:val>
        </c:ser>
        <c:axId val="45740776"/>
        <c:axId val="57759177"/>
      </c:barChart>
      <c:catAx>
        <c:axId val="45740776"/>
        <c:scaling>
          <c:orientation val="minMax"/>
        </c:scaling>
        <c:axPos val="b"/>
        <c:delete val="0"/>
        <c:numFmt formatCode="General" sourceLinked="1"/>
        <c:majorTickMark val="out"/>
        <c:minorTickMark val="none"/>
        <c:tickLblPos val="nextTo"/>
        <c:spPr>
          <a:ln w="3175">
            <a:solidFill>
              <a:srgbClr val="000000"/>
            </a:solidFill>
          </a:ln>
        </c:spPr>
        <c:crossAx val="57759177"/>
        <c:crosses val="autoZero"/>
        <c:auto val="1"/>
        <c:lblOffset val="100"/>
        <c:tickLblSkip val="1"/>
        <c:noMultiLvlLbl val="0"/>
      </c:catAx>
      <c:valAx>
        <c:axId val="577591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7407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10</xdr:col>
      <xdr:colOff>0</xdr:colOff>
      <xdr:row>17</xdr:row>
      <xdr:rowOff>19050</xdr:rowOff>
    </xdr:to>
    <xdr:graphicFrame>
      <xdr:nvGraphicFramePr>
        <xdr:cNvPr id="1" name="Chart 3"/>
        <xdr:cNvGraphicFramePr/>
      </xdr:nvGraphicFramePr>
      <xdr:xfrm>
        <a:off x="1828800" y="647700"/>
        <a:ext cx="4267200" cy="212407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22</xdr:row>
      <xdr:rowOff>152400</xdr:rowOff>
    </xdr:from>
    <xdr:to>
      <xdr:col>9</xdr:col>
      <xdr:colOff>600075</xdr:colOff>
      <xdr:row>37</xdr:row>
      <xdr:rowOff>66675</xdr:rowOff>
    </xdr:to>
    <xdr:graphicFrame>
      <xdr:nvGraphicFramePr>
        <xdr:cNvPr id="2" name="Chart 4"/>
        <xdr:cNvGraphicFramePr/>
      </xdr:nvGraphicFramePr>
      <xdr:xfrm>
        <a:off x="1828800" y="3714750"/>
        <a:ext cx="4257675" cy="2343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0</xdr:rowOff>
    </xdr:from>
    <xdr:to>
      <xdr:col>9</xdr:col>
      <xdr:colOff>419100</xdr:colOff>
      <xdr:row>27</xdr:row>
      <xdr:rowOff>0</xdr:rowOff>
    </xdr:to>
    <xdr:graphicFrame>
      <xdr:nvGraphicFramePr>
        <xdr:cNvPr id="1" name="Chart 3"/>
        <xdr:cNvGraphicFramePr/>
      </xdr:nvGraphicFramePr>
      <xdr:xfrm>
        <a:off x="1695450" y="1333500"/>
        <a:ext cx="4943475" cy="30765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33</xdr:row>
      <xdr:rowOff>0</xdr:rowOff>
    </xdr:from>
    <xdr:to>
      <xdr:col>9</xdr:col>
      <xdr:colOff>419100</xdr:colOff>
      <xdr:row>50</xdr:row>
      <xdr:rowOff>152400</xdr:rowOff>
    </xdr:to>
    <xdr:graphicFrame>
      <xdr:nvGraphicFramePr>
        <xdr:cNvPr id="2" name="Chart 4"/>
        <xdr:cNvGraphicFramePr/>
      </xdr:nvGraphicFramePr>
      <xdr:xfrm>
        <a:off x="1685925" y="5419725"/>
        <a:ext cx="4953000" cy="29051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7</xdr:col>
      <xdr:colOff>419100</xdr:colOff>
      <xdr:row>25</xdr:row>
      <xdr:rowOff>0</xdr:rowOff>
    </xdr:to>
    <xdr:graphicFrame>
      <xdr:nvGraphicFramePr>
        <xdr:cNvPr id="1" name="Chart 1028"/>
        <xdr:cNvGraphicFramePr/>
      </xdr:nvGraphicFramePr>
      <xdr:xfrm>
        <a:off x="9525" y="657225"/>
        <a:ext cx="4676775" cy="3390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28575</xdr:rowOff>
    </xdr:from>
    <xdr:to>
      <xdr:col>6</xdr:col>
      <xdr:colOff>0</xdr:colOff>
      <xdr:row>23</xdr:row>
      <xdr:rowOff>152400</xdr:rowOff>
    </xdr:to>
    <xdr:graphicFrame>
      <xdr:nvGraphicFramePr>
        <xdr:cNvPr id="1" name="Chart 3"/>
        <xdr:cNvGraphicFramePr/>
      </xdr:nvGraphicFramePr>
      <xdr:xfrm>
        <a:off x="9525" y="1514475"/>
        <a:ext cx="4267200" cy="2400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19050</xdr:rowOff>
    </xdr:from>
    <xdr:to>
      <xdr:col>6</xdr:col>
      <xdr:colOff>0</xdr:colOff>
      <xdr:row>44</xdr:row>
      <xdr:rowOff>152400</xdr:rowOff>
    </xdr:to>
    <xdr:graphicFrame>
      <xdr:nvGraphicFramePr>
        <xdr:cNvPr id="2" name="Chart 4"/>
        <xdr:cNvGraphicFramePr/>
      </xdr:nvGraphicFramePr>
      <xdr:xfrm>
        <a:off x="0" y="4619625"/>
        <a:ext cx="4276725" cy="2733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 sqref="A1"/>
    </sheetView>
  </sheetViews>
  <sheetFormatPr defaultColWidth="9.140625" defaultRowHeight="12.75"/>
  <cols>
    <col min="1" max="1" width="47.140625" style="0" customWidth="1"/>
    <col min="2" max="2" width="10.421875" style="0" customWidth="1"/>
    <col min="3" max="8" width="10.8515625" style="0" customWidth="1"/>
    <col min="9" max="10" width="11.8515625" style="0" customWidth="1"/>
    <col min="11" max="13" width="10.8515625" style="0" customWidth="1"/>
    <col min="14" max="14" width="10.8515625" style="0" bestFit="1" customWidth="1"/>
    <col min="15" max="15" width="13.140625" style="0" customWidth="1"/>
  </cols>
  <sheetData>
    <row r="1" ht="18">
      <c r="A1" s="1" t="s">
        <v>0</v>
      </c>
    </row>
    <row r="2" spans="1:14" ht="12.75">
      <c r="A2" s="2" t="s">
        <v>1</v>
      </c>
      <c r="B2" s="3" t="s">
        <v>2</v>
      </c>
      <c r="C2" s="3" t="s">
        <v>3</v>
      </c>
      <c r="D2" s="3" t="s">
        <v>4</v>
      </c>
      <c r="E2" s="3" t="s">
        <v>5</v>
      </c>
      <c r="F2" s="3" t="s">
        <v>6</v>
      </c>
      <c r="G2" s="3" t="s">
        <v>7</v>
      </c>
      <c r="H2" s="3" t="s">
        <v>8</v>
      </c>
      <c r="I2" s="3" t="s">
        <v>9</v>
      </c>
      <c r="J2" s="3" t="s">
        <v>10</v>
      </c>
      <c r="K2" s="3" t="s">
        <v>11</v>
      </c>
      <c r="L2" s="3" t="s">
        <v>12</v>
      </c>
      <c r="M2" s="3" t="s">
        <v>13</v>
      </c>
      <c r="N2" s="4" t="s">
        <v>14</v>
      </c>
    </row>
    <row r="3" spans="1:7" ht="12.75">
      <c r="A3" s="4" t="s">
        <v>15</v>
      </c>
      <c r="G3" s="5"/>
    </row>
    <row r="4" spans="1:15" ht="12.75">
      <c r="A4" s="6" t="s">
        <v>16</v>
      </c>
      <c r="B4" s="7">
        <v>542.88</v>
      </c>
      <c r="C4" s="7">
        <v>501.12</v>
      </c>
      <c r="D4" s="7">
        <v>668.16</v>
      </c>
      <c r="E4" s="7">
        <v>459.36</v>
      </c>
      <c r="F4" s="7">
        <v>835.2</v>
      </c>
      <c r="G4" s="7">
        <v>960.48</v>
      </c>
      <c r="H4" s="7">
        <v>876.96</v>
      </c>
      <c r="I4" s="7">
        <v>709.92</v>
      </c>
      <c r="J4" s="7">
        <v>709.92</v>
      </c>
      <c r="K4" s="7">
        <v>626.4</v>
      </c>
      <c r="L4" s="7">
        <v>709.92</v>
      </c>
      <c r="M4" s="7">
        <v>751.68</v>
      </c>
      <c r="N4" s="8">
        <v>8352</v>
      </c>
      <c r="O4" s="5"/>
    </row>
    <row r="5" spans="1:15" ht="12.75">
      <c r="A5" s="6" t="s">
        <v>17</v>
      </c>
      <c r="B5" s="7">
        <v>40.02</v>
      </c>
      <c r="C5" s="7">
        <v>20.88</v>
      </c>
      <c r="D5" s="7">
        <v>29.58</v>
      </c>
      <c r="E5" s="7">
        <v>22.272000000000002</v>
      </c>
      <c r="F5" s="7">
        <v>34.8</v>
      </c>
      <c r="G5" s="7">
        <v>27.84</v>
      </c>
      <c r="H5" s="7">
        <v>27.84</v>
      </c>
      <c r="I5" s="7">
        <v>22.62</v>
      </c>
      <c r="J5" s="7">
        <v>36.54</v>
      </c>
      <c r="K5" s="7">
        <v>26.1</v>
      </c>
      <c r="L5" s="7">
        <v>28.188000000000002</v>
      </c>
      <c r="M5" s="7">
        <v>31.32</v>
      </c>
      <c r="N5" s="8">
        <v>348</v>
      </c>
      <c r="O5" s="5"/>
    </row>
    <row r="6" spans="1:15" ht="12.75">
      <c r="A6" s="9" t="s">
        <v>18</v>
      </c>
      <c r="B6" s="10">
        <v>582.9</v>
      </c>
      <c r="C6" s="10">
        <v>522</v>
      </c>
      <c r="D6" s="10">
        <v>697.74</v>
      </c>
      <c r="E6" s="10">
        <v>481.632</v>
      </c>
      <c r="F6" s="10">
        <v>870</v>
      </c>
      <c r="G6" s="10">
        <v>988.32</v>
      </c>
      <c r="H6" s="10">
        <v>904.8</v>
      </c>
      <c r="I6" s="10">
        <v>732.54</v>
      </c>
      <c r="J6" s="10">
        <v>746.46</v>
      </c>
      <c r="K6" s="10">
        <v>652.5</v>
      </c>
      <c r="L6" s="10">
        <v>738.108</v>
      </c>
      <c r="M6" s="10">
        <v>783</v>
      </c>
      <c r="N6" s="10">
        <v>8700</v>
      </c>
      <c r="O6" s="5"/>
    </row>
    <row r="7" spans="2:14" ht="12.75">
      <c r="B7" s="10"/>
      <c r="C7" s="10"/>
      <c r="D7" s="10"/>
      <c r="E7" s="10"/>
      <c r="F7" s="10"/>
      <c r="G7" s="10"/>
      <c r="H7" s="10"/>
      <c r="I7" s="10"/>
      <c r="J7" s="10"/>
      <c r="K7" s="10"/>
      <c r="L7" s="10"/>
      <c r="M7" s="10"/>
      <c r="N7" s="8"/>
    </row>
    <row r="8" spans="1:14" ht="12.75">
      <c r="A8" s="4" t="s">
        <v>19</v>
      </c>
      <c r="B8" s="10"/>
      <c r="C8" s="10"/>
      <c r="D8" s="10"/>
      <c r="E8" s="10"/>
      <c r="F8" s="10"/>
      <c r="G8" s="10"/>
      <c r="H8" s="10"/>
      <c r="I8" s="10"/>
      <c r="J8" s="10"/>
      <c r="K8" s="10"/>
      <c r="L8" s="10"/>
      <c r="M8" s="10"/>
      <c r="N8" s="8"/>
    </row>
    <row r="9" spans="1:15" ht="12.75">
      <c r="A9" s="6" t="s">
        <v>20</v>
      </c>
      <c r="B9" s="10">
        <v>347</v>
      </c>
      <c r="C9" s="10">
        <v>347</v>
      </c>
      <c r="D9" s="10">
        <v>347</v>
      </c>
      <c r="E9" s="10">
        <v>347</v>
      </c>
      <c r="F9" s="10">
        <v>347</v>
      </c>
      <c r="G9" s="10">
        <v>348</v>
      </c>
      <c r="H9" s="10">
        <v>348</v>
      </c>
      <c r="I9" s="10">
        <v>348</v>
      </c>
      <c r="J9" s="10">
        <v>348</v>
      </c>
      <c r="K9" s="10">
        <v>348</v>
      </c>
      <c r="L9" s="10">
        <v>348</v>
      </c>
      <c r="M9" s="10">
        <v>348</v>
      </c>
      <c r="N9" s="8">
        <v>4171</v>
      </c>
      <c r="O9" s="5"/>
    </row>
    <row r="10" spans="1:15" ht="12.75">
      <c r="A10" s="6" t="s">
        <v>21</v>
      </c>
      <c r="B10" s="7">
        <v>81</v>
      </c>
      <c r="C10" s="7">
        <v>76</v>
      </c>
      <c r="D10" s="7">
        <v>99</v>
      </c>
      <c r="E10" s="7">
        <v>70</v>
      </c>
      <c r="F10" s="7">
        <v>123</v>
      </c>
      <c r="G10" s="7">
        <v>140</v>
      </c>
      <c r="H10" s="7">
        <v>128</v>
      </c>
      <c r="I10" s="7">
        <v>105</v>
      </c>
      <c r="J10" s="7">
        <v>105</v>
      </c>
      <c r="K10" s="7">
        <v>93</v>
      </c>
      <c r="L10" s="7">
        <v>105</v>
      </c>
      <c r="M10" s="7">
        <v>111</v>
      </c>
      <c r="N10" s="8">
        <v>1236</v>
      </c>
      <c r="O10" s="5"/>
    </row>
    <row r="11" spans="1:15" ht="12.75">
      <c r="A11" s="6" t="s">
        <v>22</v>
      </c>
      <c r="B11" s="10">
        <v>61</v>
      </c>
      <c r="C11" s="10">
        <v>61</v>
      </c>
      <c r="D11" s="10">
        <v>61</v>
      </c>
      <c r="E11" s="10">
        <v>61</v>
      </c>
      <c r="F11" s="10">
        <v>61</v>
      </c>
      <c r="G11" s="10">
        <v>61</v>
      </c>
      <c r="H11" s="10">
        <v>61</v>
      </c>
      <c r="I11" s="10">
        <v>61</v>
      </c>
      <c r="J11" s="10">
        <v>61</v>
      </c>
      <c r="K11" s="10">
        <v>60</v>
      </c>
      <c r="L11" s="10">
        <v>60</v>
      </c>
      <c r="M11" s="10">
        <v>60</v>
      </c>
      <c r="N11" s="8">
        <v>729</v>
      </c>
      <c r="O11" s="5"/>
    </row>
    <row r="12" spans="1:15" ht="12.75">
      <c r="A12" s="6" t="s">
        <v>23</v>
      </c>
      <c r="B12" s="7">
        <v>34.905</v>
      </c>
      <c r="C12" s="7">
        <v>32.22</v>
      </c>
      <c r="D12" s="7">
        <v>42.96</v>
      </c>
      <c r="E12" s="7">
        <v>29.535</v>
      </c>
      <c r="F12" s="7">
        <v>53.7</v>
      </c>
      <c r="G12" s="7">
        <v>61.755</v>
      </c>
      <c r="H12" s="7">
        <v>56.385</v>
      </c>
      <c r="I12" s="7">
        <v>45.645</v>
      </c>
      <c r="J12" s="7">
        <v>45.645</v>
      </c>
      <c r="K12" s="7">
        <v>40.275</v>
      </c>
      <c r="L12" s="7">
        <v>45.645</v>
      </c>
      <c r="M12" s="7">
        <v>48.33</v>
      </c>
      <c r="N12" s="8">
        <v>537</v>
      </c>
      <c r="O12" s="5"/>
    </row>
    <row r="13" spans="1:15" ht="12.75">
      <c r="A13" s="6" t="s">
        <v>24</v>
      </c>
      <c r="B13" s="7">
        <v>33.8</v>
      </c>
      <c r="C13" s="7">
        <v>31.2</v>
      </c>
      <c r="D13" s="7">
        <v>41.6</v>
      </c>
      <c r="E13" s="7">
        <v>28.6</v>
      </c>
      <c r="F13" s="7">
        <v>52</v>
      </c>
      <c r="G13" s="7">
        <v>59.8</v>
      </c>
      <c r="H13" s="7">
        <v>54.6</v>
      </c>
      <c r="I13" s="7">
        <v>44.2</v>
      </c>
      <c r="J13" s="7">
        <v>44.2</v>
      </c>
      <c r="K13" s="7">
        <v>39</v>
      </c>
      <c r="L13" s="7">
        <v>44.2</v>
      </c>
      <c r="M13" s="7">
        <v>46.8</v>
      </c>
      <c r="N13" s="8">
        <v>520</v>
      </c>
      <c r="O13" s="5"/>
    </row>
    <row r="14" spans="1:15" ht="12.75">
      <c r="A14" s="6" t="s">
        <v>25</v>
      </c>
      <c r="B14" s="7">
        <v>24.83</v>
      </c>
      <c r="C14" s="7">
        <v>28</v>
      </c>
      <c r="D14" s="7">
        <v>36</v>
      </c>
      <c r="E14" s="7">
        <v>26</v>
      </c>
      <c r="F14" s="7">
        <v>43</v>
      </c>
      <c r="G14" s="7">
        <v>49</v>
      </c>
      <c r="H14" s="7">
        <v>45</v>
      </c>
      <c r="I14" s="7">
        <v>36</v>
      </c>
      <c r="J14" s="7">
        <v>36</v>
      </c>
      <c r="K14" s="7">
        <v>33</v>
      </c>
      <c r="L14" s="7">
        <v>36</v>
      </c>
      <c r="M14" s="7">
        <v>39</v>
      </c>
      <c r="N14" s="8">
        <v>431.83</v>
      </c>
      <c r="O14" s="5"/>
    </row>
    <row r="15" spans="1:15" ht="12.75">
      <c r="A15" s="6" t="s">
        <v>26</v>
      </c>
      <c r="B15" s="10">
        <v>37</v>
      </c>
      <c r="C15" s="10">
        <v>37</v>
      </c>
      <c r="D15" s="10">
        <v>37</v>
      </c>
      <c r="E15" s="10">
        <v>37</v>
      </c>
      <c r="F15" s="10">
        <v>37</v>
      </c>
      <c r="G15" s="10">
        <v>37</v>
      </c>
      <c r="H15" s="10">
        <v>37</v>
      </c>
      <c r="I15" s="10">
        <v>37</v>
      </c>
      <c r="J15" s="10">
        <v>37</v>
      </c>
      <c r="K15" s="10">
        <v>36</v>
      </c>
      <c r="L15" s="10">
        <v>36</v>
      </c>
      <c r="M15" s="10">
        <v>36</v>
      </c>
      <c r="N15" s="8">
        <v>441</v>
      </c>
      <c r="O15" s="5"/>
    </row>
    <row r="16" spans="1:15" ht="12.75">
      <c r="A16" s="6" t="s">
        <v>28</v>
      </c>
      <c r="B16" s="7">
        <v>8.32</v>
      </c>
      <c r="C16" s="7">
        <v>7.68</v>
      </c>
      <c r="D16" s="7">
        <v>10.24</v>
      </c>
      <c r="E16" s="7">
        <v>7.04</v>
      </c>
      <c r="F16" s="7">
        <v>12.8</v>
      </c>
      <c r="G16" s="7">
        <v>14.72</v>
      </c>
      <c r="H16" s="7">
        <v>13.44</v>
      </c>
      <c r="I16" s="7">
        <v>10.88</v>
      </c>
      <c r="J16" s="7">
        <v>10.88</v>
      </c>
      <c r="K16" s="7">
        <v>9.6</v>
      </c>
      <c r="L16" s="7">
        <v>10.88</v>
      </c>
      <c r="M16" s="7">
        <v>11.52</v>
      </c>
      <c r="N16" s="8">
        <v>128</v>
      </c>
      <c r="O16" s="5"/>
    </row>
    <row r="17" spans="1:15" ht="12.75">
      <c r="A17" s="6" t="s">
        <v>29</v>
      </c>
      <c r="B17" s="7">
        <v>12.805</v>
      </c>
      <c r="C17" s="7">
        <v>11.82</v>
      </c>
      <c r="D17" s="7">
        <v>15.76</v>
      </c>
      <c r="E17" s="7">
        <v>10.835</v>
      </c>
      <c r="F17" s="7">
        <v>19.7</v>
      </c>
      <c r="G17" s="7">
        <v>22.655</v>
      </c>
      <c r="H17" s="7">
        <v>20.685</v>
      </c>
      <c r="I17" s="7">
        <v>16.745</v>
      </c>
      <c r="J17" s="7">
        <v>16.745</v>
      </c>
      <c r="K17" s="7">
        <v>14.775</v>
      </c>
      <c r="L17" s="7">
        <v>16.745</v>
      </c>
      <c r="M17" s="7">
        <v>17.73</v>
      </c>
      <c r="N17" s="8">
        <v>197</v>
      </c>
      <c r="O17" s="5"/>
    </row>
    <row r="18" spans="1:15" ht="12.75">
      <c r="A18" s="6" t="s">
        <v>27</v>
      </c>
      <c r="B18" s="7">
        <v>19.435</v>
      </c>
      <c r="C18" s="7">
        <v>26</v>
      </c>
      <c r="D18" s="7">
        <v>32</v>
      </c>
      <c r="E18" s="7">
        <v>24</v>
      </c>
      <c r="F18" s="7">
        <v>36</v>
      </c>
      <c r="G18" s="7">
        <v>39</v>
      </c>
      <c r="H18" s="7">
        <v>36</v>
      </c>
      <c r="I18" s="7">
        <v>29</v>
      </c>
      <c r="J18" s="7">
        <v>29</v>
      </c>
      <c r="K18" s="7">
        <v>27</v>
      </c>
      <c r="L18" s="7">
        <v>30</v>
      </c>
      <c r="M18" s="7">
        <v>32</v>
      </c>
      <c r="N18" s="8">
        <v>359.435</v>
      </c>
      <c r="O18" s="5"/>
    </row>
    <row r="19" spans="1:15" ht="12.75">
      <c r="A19" s="9" t="s">
        <v>30</v>
      </c>
      <c r="B19" s="10">
        <v>660.095</v>
      </c>
      <c r="C19" s="10">
        <v>657.92</v>
      </c>
      <c r="D19" s="10">
        <v>722.56</v>
      </c>
      <c r="E19" s="10">
        <v>641.01</v>
      </c>
      <c r="F19" s="10">
        <v>785.2</v>
      </c>
      <c r="G19" s="10">
        <v>832.93</v>
      </c>
      <c r="H19" s="10">
        <v>800.11</v>
      </c>
      <c r="I19" s="10">
        <v>733.47</v>
      </c>
      <c r="J19" s="10">
        <v>733.47</v>
      </c>
      <c r="K19" s="10">
        <v>700.65</v>
      </c>
      <c r="L19" s="10">
        <v>732.47</v>
      </c>
      <c r="M19" s="10">
        <v>750.38</v>
      </c>
      <c r="N19" s="10">
        <v>8750.265</v>
      </c>
      <c r="O19" s="5"/>
    </row>
    <row r="20" spans="1:15" ht="12.75">
      <c r="A20" s="12" t="s">
        <v>31</v>
      </c>
      <c r="B20" s="13">
        <v>-77.19499999999994</v>
      </c>
      <c r="C20" s="13">
        <v>-135.92</v>
      </c>
      <c r="D20" s="13">
        <v>-24.82000000000005</v>
      </c>
      <c r="E20" s="13">
        <v>-159.378</v>
      </c>
      <c r="F20" s="13">
        <v>84.8</v>
      </c>
      <c r="G20" s="13">
        <v>155.39</v>
      </c>
      <c r="H20" s="13">
        <v>104.69</v>
      </c>
      <c r="I20" s="13">
        <v>-0.9300000000000637</v>
      </c>
      <c r="J20" s="13">
        <v>12.989999999999895</v>
      </c>
      <c r="K20" s="13">
        <v>-48.15</v>
      </c>
      <c r="L20" s="13">
        <v>5.63799999999992</v>
      </c>
      <c r="M20" s="13">
        <v>32.62</v>
      </c>
      <c r="N20" s="14">
        <v>-50.26499999999942</v>
      </c>
      <c r="O20" s="5"/>
    </row>
    <row r="21" spans="2:15" ht="12.75">
      <c r="B21" s="10"/>
      <c r="C21" s="10"/>
      <c r="D21" s="10"/>
      <c r="E21" s="10"/>
      <c r="F21" s="10"/>
      <c r="G21" s="10"/>
      <c r="H21" s="10"/>
      <c r="I21" s="10"/>
      <c r="J21" s="10"/>
      <c r="K21" s="10"/>
      <c r="L21" s="10"/>
      <c r="M21" s="10"/>
      <c r="N21" s="8"/>
      <c r="O21" s="5"/>
    </row>
    <row r="22" spans="1:15" ht="12.75">
      <c r="A22" s="4" t="s">
        <v>32</v>
      </c>
      <c r="B22" s="10"/>
      <c r="C22" s="10"/>
      <c r="D22" s="10"/>
      <c r="E22" s="10"/>
      <c r="F22" s="10"/>
      <c r="G22" s="10"/>
      <c r="H22" s="10"/>
      <c r="I22" s="10"/>
      <c r="J22" s="10"/>
      <c r="K22" s="10"/>
      <c r="L22" s="10"/>
      <c r="M22" s="10"/>
      <c r="N22" s="8"/>
      <c r="O22" s="5"/>
    </row>
    <row r="23" spans="1:15" ht="12.75">
      <c r="A23" s="6" t="s">
        <v>33</v>
      </c>
      <c r="B23" s="7">
        <v>-22</v>
      </c>
      <c r="C23" s="7">
        <v>-22</v>
      </c>
      <c r="D23" s="7">
        <v>-22</v>
      </c>
      <c r="E23" s="7">
        <v>-22</v>
      </c>
      <c r="F23" s="7">
        <v>-22</v>
      </c>
      <c r="G23" s="7">
        <v>-22</v>
      </c>
      <c r="H23" s="7">
        <v>-22</v>
      </c>
      <c r="I23" s="7">
        <v>-22</v>
      </c>
      <c r="J23" s="7">
        <v>-22</v>
      </c>
      <c r="K23" s="7">
        <v>-22</v>
      </c>
      <c r="L23" s="7">
        <v>-22</v>
      </c>
      <c r="M23" s="7">
        <v>-22</v>
      </c>
      <c r="N23" s="8">
        <v>-264</v>
      </c>
      <c r="O23" s="5"/>
    </row>
    <row r="24" spans="1:15" ht="12.75">
      <c r="A24" s="6" t="s">
        <v>34</v>
      </c>
      <c r="B24" s="7">
        <v>5</v>
      </c>
      <c r="C24" s="7">
        <v>5</v>
      </c>
      <c r="D24" s="7">
        <v>5</v>
      </c>
      <c r="E24" s="7">
        <v>5</v>
      </c>
      <c r="F24" s="7">
        <v>5</v>
      </c>
      <c r="G24" s="7">
        <v>5</v>
      </c>
      <c r="H24" s="7">
        <v>5</v>
      </c>
      <c r="I24" s="7">
        <v>5</v>
      </c>
      <c r="J24" s="7">
        <v>5</v>
      </c>
      <c r="K24" s="7">
        <v>5</v>
      </c>
      <c r="L24" s="7">
        <v>5</v>
      </c>
      <c r="M24" s="7">
        <v>5</v>
      </c>
      <c r="N24" s="8">
        <v>60</v>
      </c>
      <c r="O24" s="5"/>
    </row>
    <row r="25" spans="1:15" ht="12.75">
      <c r="A25" s="15" t="s">
        <v>35</v>
      </c>
      <c r="B25" s="16">
        <v>-17</v>
      </c>
      <c r="C25" s="16">
        <v>-17</v>
      </c>
      <c r="D25" s="16">
        <v>-17</v>
      </c>
      <c r="E25" s="16">
        <v>-17</v>
      </c>
      <c r="F25" s="16">
        <v>-17</v>
      </c>
      <c r="G25" s="16">
        <v>-17</v>
      </c>
      <c r="H25" s="16">
        <v>-17</v>
      </c>
      <c r="I25" s="16">
        <v>-17</v>
      </c>
      <c r="J25" s="16">
        <v>-17</v>
      </c>
      <c r="K25" s="16">
        <v>-17</v>
      </c>
      <c r="L25" s="16">
        <v>-17</v>
      </c>
      <c r="M25" s="16">
        <v>-17</v>
      </c>
      <c r="N25" s="13">
        <v>-204</v>
      </c>
      <c r="O25" s="5"/>
    </row>
    <row r="26" spans="2:15" ht="12.75">
      <c r="B26" s="10"/>
      <c r="C26" s="10"/>
      <c r="D26" s="10"/>
      <c r="E26" s="10"/>
      <c r="F26" s="10"/>
      <c r="G26" s="10"/>
      <c r="H26" s="10"/>
      <c r="I26" s="10"/>
      <c r="J26" s="10"/>
      <c r="K26" s="10"/>
      <c r="L26" s="10"/>
      <c r="M26" s="10"/>
      <c r="N26" s="8"/>
      <c r="O26" s="5"/>
    </row>
    <row r="27" spans="1:15" ht="12.75">
      <c r="A27" t="s">
        <v>36</v>
      </c>
      <c r="B27" s="17">
        <v>-94.19499999999994</v>
      </c>
      <c r="C27" s="17">
        <v>-152.92</v>
      </c>
      <c r="D27" s="17">
        <v>-41.82000000000005</v>
      </c>
      <c r="E27" s="17">
        <v>-176.378</v>
      </c>
      <c r="F27" s="17">
        <v>67.8</v>
      </c>
      <c r="G27" s="17">
        <v>138.39</v>
      </c>
      <c r="H27" s="17">
        <v>87.69000000000005</v>
      </c>
      <c r="I27" s="17">
        <v>-17.930000000000064</v>
      </c>
      <c r="J27" s="17">
        <v>-4.010000000000105</v>
      </c>
      <c r="K27" s="17">
        <v>-65.15</v>
      </c>
      <c r="L27" s="17">
        <v>-11.36200000000008</v>
      </c>
      <c r="M27" s="17">
        <v>15.62</v>
      </c>
      <c r="N27" s="17">
        <v>-254.26499999999942</v>
      </c>
      <c r="O27" s="5"/>
    </row>
    <row r="28" spans="1:15" ht="12.75">
      <c r="A28" t="s">
        <v>37</v>
      </c>
      <c r="B28" s="7">
        <v>22</v>
      </c>
      <c r="C28" s="7">
        <v>22</v>
      </c>
      <c r="D28" s="7">
        <v>22</v>
      </c>
      <c r="E28" s="7">
        <v>22</v>
      </c>
      <c r="F28" s="7">
        <v>22</v>
      </c>
      <c r="G28" s="7">
        <v>22</v>
      </c>
      <c r="H28" s="7">
        <v>22</v>
      </c>
      <c r="I28" s="7">
        <v>22</v>
      </c>
      <c r="J28" s="7">
        <v>22</v>
      </c>
      <c r="K28" s="7">
        <v>22</v>
      </c>
      <c r="L28" s="7">
        <v>22</v>
      </c>
      <c r="M28" s="7">
        <v>22</v>
      </c>
      <c r="N28" s="8">
        <v>264</v>
      </c>
      <c r="O28" s="5"/>
    </row>
    <row r="29" spans="2:15" ht="12.75">
      <c r="B29" s="10"/>
      <c r="C29" s="10"/>
      <c r="D29" s="10"/>
      <c r="E29" s="10"/>
      <c r="F29" s="10"/>
      <c r="G29" s="10"/>
      <c r="H29" s="10"/>
      <c r="I29" s="10"/>
      <c r="J29" s="10"/>
      <c r="K29" s="10"/>
      <c r="L29" s="10"/>
      <c r="M29" s="10"/>
      <c r="N29" s="8"/>
      <c r="O29" s="5"/>
    </row>
    <row r="30" spans="1:15" ht="12.75">
      <c r="A30" s="4" t="s">
        <v>38</v>
      </c>
      <c r="B30" s="13">
        <v>-72.19499999999994</v>
      </c>
      <c r="C30" s="13">
        <v>-130.92</v>
      </c>
      <c r="D30" s="13">
        <v>-19.82000000000005</v>
      </c>
      <c r="E30" s="13">
        <v>-154.378</v>
      </c>
      <c r="F30" s="13">
        <v>89.8</v>
      </c>
      <c r="G30" s="13">
        <v>160.39</v>
      </c>
      <c r="H30" s="13">
        <v>109.69</v>
      </c>
      <c r="I30" s="13">
        <v>4.069999999999936</v>
      </c>
      <c r="J30" s="13">
        <v>17.989999999999895</v>
      </c>
      <c r="K30" s="13">
        <v>-43.15</v>
      </c>
      <c r="L30" s="13">
        <v>10.63799999999992</v>
      </c>
      <c r="M30" s="13">
        <v>37.62</v>
      </c>
      <c r="N30" s="13">
        <v>9.735000000000582</v>
      </c>
      <c r="O30" s="5"/>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H1"/>
    </sheetView>
  </sheetViews>
  <sheetFormatPr defaultColWidth="9.140625" defaultRowHeight="12.75"/>
  <sheetData>
    <row r="1" spans="1:8" ht="13.5" thickBot="1">
      <c r="A1" s="91" t="s">
        <v>146</v>
      </c>
      <c r="B1" s="92"/>
      <c r="C1" s="92"/>
      <c r="D1" s="92"/>
      <c r="E1" s="92"/>
      <c r="F1" s="92"/>
      <c r="G1" s="92"/>
      <c r="H1" s="93"/>
    </row>
    <row r="2" spans="1:8" ht="12.75">
      <c r="A2" s="94" t="s">
        <v>147</v>
      </c>
      <c r="B2" s="95"/>
      <c r="C2" s="95"/>
      <c r="D2" s="95"/>
      <c r="E2" s="95"/>
      <c r="F2" s="95"/>
      <c r="G2" s="95"/>
      <c r="H2" s="96"/>
    </row>
    <row r="3" spans="1:8" ht="12.75">
      <c r="A3" s="103" t="s">
        <v>148</v>
      </c>
      <c r="B3" s="104"/>
      <c r="C3" s="104"/>
      <c r="D3" s="104"/>
      <c r="E3" s="104"/>
      <c r="F3" s="104"/>
      <c r="G3" s="104"/>
      <c r="H3" s="105"/>
    </row>
    <row r="4" spans="1:8" ht="12.75">
      <c r="A4" s="106" t="s">
        <v>149</v>
      </c>
      <c r="B4" s="107"/>
      <c r="C4" s="107"/>
      <c r="D4" s="107"/>
      <c r="E4" s="107"/>
      <c r="F4" s="107"/>
      <c r="G4" s="107"/>
      <c r="H4" s="108"/>
    </row>
    <row r="5" spans="1:8" ht="12.75">
      <c r="A5" s="106" t="s">
        <v>150</v>
      </c>
      <c r="B5" s="107"/>
      <c r="C5" s="107"/>
      <c r="D5" s="107"/>
      <c r="E5" s="107"/>
      <c r="F5" s="107"/>
      <c r="G5" s="107"/>
      <c r="H5" s="108"/>
    </row>
    <row r="6" spans="1:8" ht="12.75">
      <c r="A6" s="106" t="s">
        <v>151</v>
      </c>
      <c r="B6" s="107"/>
      <c r="C6" s="107"/>
      <c r="D6" s="107"/>
      <c r="E6" s="107"/>
      <c r="F6" s="107"/>
      <c r="G6" s="107"/>
      <c r="H6" s="108"/>
    </row>
    <row r="7" spans="1:8" ht="12.75">
      <c r="A7" s="109" t="s">
        <v>152</v>
      </c>
      <c r="B7" s="110"/>
      <c r="C7" s="110"/>
      <c r="D7" s="110"/>
      <c r="E7" s="110"/>
      <c r="F7" s="110"/>
      <c r="G7" s="110"/>
      <c r="H7" s="111"/>
    </row>
    <row r="8" spans="1:8" ht="12.75">
      <c r="A8" s="112" t="s">
        <v>153</v>
      </c>
      <c r="B8" s="113"/>
      <c r="C8" s="113"/>
      <c r="D8" s="113"/>
      <c r="E8" s="113"/>
      <c r="F8" s="113"/>
      <c r="G8" s="113"/>
      <c r="H8" s="114"/>
    </row>
    <row r="9" spans="1:8" ht="12.75">
      <c r="A9" s="109" t="s">
        <v>154</v>
      </c>
      <c r="B9" s="110"/>
      <c r="C9" s="110"/>
      <c r="D9" s="110"/>
      <c r="E9" s="110"/>
      <c r="F9" s="110"/>
      <c r="G9" s="110"/>
      <c r="H9" s="111"/>
    </row>
    <row r="10" spans="1:8" ht="12.75">
      <c r="A10" s="115" t="s">
        <v>155</v>
      </c>
      <c r="B10" s="116"/>
      <c r="C10" s="116"/>
      <c r="D10" s="116"/>
      <c r="E10" s="116"/>
      <c r="F10" s="116"/>
      <c r="G10" s="116"/>
      <c r="H10" s="117"/>
    </row>
    <row r="11" spans="1:8" ht="12.75">
      <c r="A11" s="94" t="s">
        <v>156</v>
      </c>
      <c r="B11" s="95"/>
      <c r="C11" s="95"/>
      <c r="D11" s="95"/>
      <c r="E11" s="95"/>
      <c r="F11" s="95"/>
      <c r="G11" s="95"/>
      <c r="H11" s="96"/>
    </row>
    <row r="12" spans="1:8" ht="12.75">
      <c r="A12" s="103" t="s">
        <v>148</v>
      </c>
      <c r="B12" s="104"/>
      <c r="C12" s="104"/>
      <c r="D12" s="104"/>
      <c r="E12" s="104"/>
      <c r="F12" s="104"/>
      <c r="G12" s="104"/>
      <c r="H12" s="105"/>
    </row>
    <row r="13" spans="1:8" ht="12.75">
      <c r="A13" s="106" t="s">
        <v>149</v>
      </c>
      <c r="B13" s="107"/>
      <c r="C13" s="107"/>
      <c r="D13" s="107"/>
      <c r="E13" s="107"/>
      <c r="F13" s="107"/>
      <c r="G13" s="107"/>
      <c r="H13" s="108"/>
    </row>
    <row r="14" spans="1:8" ht="12.75">
      <c r="A14" s="106" t="s">
        <v>150</v>
      </c>
      <c r="B14" s="107"/>
      <c r="C14" s="107"/>
      <c r="D14" s="107"/>
      <c r="E14" s="107"/>
      <c r="F14" s="107"/>
      <c r="G14" s="107"/>
      <c r="H14" s="108"/>
    </row>
    <row r="15" spans="1:8" ht="12.75">
      <c r="A15" s="106" t="s">
        <v>157</v>
      </c>
      <c r="B15" s="107"/>
      <c r="C15" s="107"/>
      <c r="D15" s="107"/>
      <c r="E15" s="107"/>
      <c r="F15" s="107"/>
      <c r="G15" s="107"/>
      <c r="H15" s="108"/>
    </row>
    <row r="16" spans="1:8" ht="12.75">
      <c r="A16" s="109" t="s">
        <v>152</v>
      </c>
      <c r="B16" s="110"/>
      <c r="C16" s="110"/>
      <c r="D16" s="110"/>
      <c r="E16" s="110"/>
      <c r="F16" s="110"/>
      <c r="G16" s="110"/>
      <c r="H16" s="111"/>
    </row>
    <row r="17" spans="1:8" ht="12.75">
      <c r="A17" s="112" t="s">
        <v>158</v>
      </c>
      <c r="B17" s="113"/>
      <c r="C17" s="113"/>
      <c r="D17" s="113"/>
      <c r="E17" s="113"/>
      <c r="F17" s="113"/>
      <c r="G17" s="113"/>
      <c r="H17" s="114"/>
    </row>
    <row r="18" spans="1:8" ht="12.75">
      <c r="A18" s="109" t="s">
        <v>154</v>
      </c>
      <c r="B18" s="110"/>
      <c r="C18" s="110"/>
      <c r="D18" s="110"/>
      <c r="E18" s="110"/>
      <c r="F18" s="110"/>
      <c r="G18" s="110"/>
      <c r="H18" s="111"/>
    </row>
    <row r="19" spans="1:8" ht="12.75">
      <c r="A19" s="115" t="s">
        <v>159</v>
      </c>
      <c r="B19" s="116"/>
      <c r="C19" s="116"/>
      <c r="D19" s="116"/>
      <c r="E19" s="116"/>
      <c r="F19" s="116"/>
      <c r="G19" s="116"/>
      <c r="H19" s="117"/>
    </row>
    <row r="20" spans="1:8" ht="12.75">
      <c r="A20" s="94" t="s">
        <v>160</v>
      </c>
      <c r="B20" s="95"/>
      <c r="C20" s="95"/>
      <c r="D20" s="95"/>
      <c r="E20" s="95"/>
      <c r="F20" s="95"/>
      <c r="G20" s="95"/>
      <c r="H20" s="96"/>
    </row>
    <row r="21" spans="1:8" ht="12.75">
      <c r="A21" s="103" t="s">
        <v>161</v>
      </c>
      <c r="B21" s="104"/>
      <c r="C21" s="104"/>
      <c r="D21" s="104"/>
      <c r="E21" s="104"/>
      <c r="F21" s="104"/>
      <c r="G21" s="104"/>
      <c r="H21" s="105"/>
    </row>
    <row r="22" spans="1:8" ht="12.75">
      <c r="A22" s="106" t="s">
        <v>162</v>
      </c>
      <c r="B22" s="107"/>
      <c r="C22" s="107"/>
      <c r="D22" s="107"/>
      <c r="E22" s="107"/>
      <c r="F22" s="107"/>
      <c r="G22" s="107"/>
      <c r="H22" s="108"/>
    </row>
    <row r="23" spans="1:8" ht="12.75">
      <c r="A23" s="106" t="s">
        <v>163</v>
      </c>
      <c r="B23" s="107"/>
      <c r="C23" s="107"/>
      <c r="D23" s="107"/>
      <c r="E23" s="107"/>
      <c r="F23" s="107"/>
      <c r="G23" s="107"/>
      <c r="H23" s="108"/>
    </row>
    <row r="24" spans="1:8" ht="12.75">
      <c r="A24" s="106" t="s">
        <v>164</v>
      </c>
      <c r="B24" s="107"/>
      <c r="C24" s="107"/>
      <c r="D24" s="107"/>
      <c r="E24" s="107"/>
      <c r="F24" s="107"/>
      <c r="G24" s="107"/>
      <c r="H24" s="108"/>
    </row>
    <row r="25" spans="1:8" ht="12.75">
      <c r="A25" s="118" t="s">
        <v>165</v>
      </c>
      <c r="B25" s="119"/>
      <c r="C25" s="119"/>
      <c r="D25" s="119"/>
      <c r="E25" s="119"/>
      <c r="F25" s="119"/>
      <c r="G25" s="119"/>
      <c r="H25" s="120"/>
    </row>
    <row r="26" spans="1:8" ht="12.75">
      <c r="A26" s="109" t="s">
        <v>152</v>
      </c>
      <c r="B26" s="110"/>
      <c r="C26" s="110"/>
      <c r="D26" s="110"/>
      <c r="E26" s="110"/>
      <c r="F26" s="110"/>
      <c r="G26" s="110"/>
      <c r="H26" s="111"/>
    </row>
    <row r="27" spans="1:8" ht="12.75">
      <c r="A27" s="112" t="s">
        <v>166</v>
      </c>
      <c r="B27" s="113"/>
      <c r="C27" s="113"/>
      <c r="D27" s="113"/>
      <c r="E27" s="113"/>
      <c r="F27" s="113"/>
      <c r="G27" s="113"/>
      <c r="H27" s="114"/>
    </row>
    <row r="28" spans="1:8" ht="12.75">
      <c r="A28" s="109" t="s">
        <v>154</v>
      </c>
      <c r="B28" s="110"/>
      <c r="C28" s="110"/>
      <c r="D28" s="110"/>
      <c r="E28" s="110"/>
      <c r="F28" s="110"/>
      <c r="G28" s="110"/>
      <c r="H28" s="111"/>
    </row>
    <row r="29" spans="1:8" ht="13.5" thickBot="1">
      <c r="A29" s="115" t="s">
        <v>167</v>
      </c>
      <c r="B29" s="116"/>
      <c r="C29" s="116"/>
      <c r="D29" s="116"/>
      <c r="E29" s="116"/>
      <c r="F29" s="116"/>
      <c r="G29" s="116"/>
      <c r="H29" s="117"/>
    </row>
    <row r="30" spans="1:8" ht="13.5" thickBot="1">
      <c r="A30" s="91" t="s">
        <v>146</v>
      </c>
      <c r="B30" s="92"/>
      <c r="C30" s="92"/>
      <c r="D30" s="92"/>
      <c r="E30" s="92"/>
      <c r="F30" s="92"/>
      <c r="G30" s="92"/>
      <c r="H30" s="93"/>
    </row>
    <row r="31" spans="1:8" ht="12.75">
      <c r="A31" s="94" t="s">
        <v>168</v>
      </c>
      <c r="B31" s="95"/>
      <c r="C31" s="95"/>
      <c r="D31" s="95"/>
      <c r="E31" s="95"/>
      <c r="F31" s="95"/>
      <c r="G31" s="95"/>
      <c r="H31" s="96"/>
    </row>
    <row r="32" spans="1:8" ht="12.75">
      <c r="A32" s="103" t="s">
        <v>148</v>
      </c>
      <c r="B32" s="104"/>
      <c r="C32" s="104"/>
      <c r="D32" s="104"/>
      <c r="E32" s="104"/>
      <c r="F32" s="104"/>
      <c r="G32" s="104"/>
      <c r="H32" s="105"/>
    </row>
    <row r="33" spans="1:8" ht="12.75">
      <c r="A33" s="106" t="s">
        <v>149</v>
      </c>
      <c r="B33" s="107"/>
      <c r="C33" s="107"/>
      <c r="D33" s="107"/>
      <c r="E33" s="107"/>
      <c r="F33" s="107"/>
      <c r="G33" s="107"/>
      <c r="H33" s="108"/>
    </row>
    <row r="34" spans="1:8" ht="12.75">
      <c r="A34" s="106" t="s">
        <v>169</v>
      </c>
      <c r="B34" s="107"/>
      <c r="C34" s="107"/>
      <c r="D34" s="107"/>
      <c r="E34" s="107"/>
      <c r="F34" s="107"/>
      <c r="G34" s="107"/>
      <c r="H34" s="108"/>
    </row>
    <row r="35" spans="1:8" ht="12.75">
      <c r="A35" s="106" t="s">
        <v>164</v>
      </c>
      <c r="B35" s="107"/>
      <c r="C35" s="107"/>
      <c r="D35" s="107"/>
      <c r="E35" s="107"/>
      <c r="F35" s="107"/>
      <c r="G35" s="107"/>
      <c r="H35" s="108"/>
    </row>
    <row r="36" spans="1:8" ht="12.75">
      <c r="A36" s="118" t="s">
        <v>170</v>
      </c>
      <c r="B36" s="119"/>
      <c r="C36" s="119"/>
      <c r="D36" s="119"/>
      <c r="E36" s="119"/>
      <c r="F36" s="119"/>
      <c r="G36" s="119"/>
      <c r="H36" s="120"/>
    </row>
    <row r="37" spans="1:8" ht="12.75">
      <c r="A37" s="109" t="s">
        <v>152</v>
      </c>
      <c r="B37" s="110"/>
      <c r="C37" s="110"/>
      <c r="D37" s="110"/>
      <c r="E37" s="110"/>
      <c r="F37" s="110"/>
      <c r="G37" s="110"/>
      <c r="H37" s="111"/>
    </row>
    <row r="38" spans="1:8" ht="12.75">
      <c r="A38" s="112" t="s">
        <v>171</v>
      </c>
      <c r="B38" s="113"/>
      <c r="C38" s="113"/>
      <c r="D38" s="113"/>
      <c r="E38" s="113"/>
      <c r="F38" s="113"/>
      <c r="G38" s="113"/>
      <c r="H38" s="114"/>
    </row>
    <row r="39" spans="1:8" ht="12.75">
      <c r="A39" s="109" t="s">
        <v>154</v>
      </c>
      <c r="B39" s="110"/>
      <c r="C39" s="110"/>
      <c r="D39" s="110"/>
      <c r="E39" s="110"/>
      <c r="F39" s="110"/>
      <c r="G39" s="110"/>
      <c r="H39" s="111"/>
    </row>
    <row r="40" spans="1:8" ht="12.75">
      <c r="A40" s="115" t="s">
        <v>172</v>
      </c>
      <c r="B40" s="116"/>
      <c r="C40" s="116"/>
      <c r="D40" s="116"/>
      <c r="E40" s="116"/>
      <c r="F40" s="116"/>
      <c r="G40" s="116"/>
      <c r="H40" s="117"/>
    </row>
    <row r="41" spans="1:8" ht="12.75">
      <c r="A41" s="94" t="s">
        <v>173</v>
      </c>
      <c r="B41" s="95"/>
      <c r="C41" s="95"/>
      <c r="D41" s="95"/>
      <c r="E41" s="95"/>
      <c r="F41" s="95"/>
      <c r="G41" s="95"/>
      <c r="H41" s="96"/>
    </row>
    <row r="42" spans="1:8" ht="12.75">
      <c r="A42" s="103" t="s">
        <v>148</v>
      </c>
      <c r="B42" s="104"/>
      <c r="C42" s="104"/>
      <c r="D42" s="104"/>
      <c r="E42" s="104"/>
      <c r="F42" s="104"/>
      <c r="G42" s="104"/>
      <c r="H42" s="105"/>
    </row>
    <row r="43" spans="1:8" ht="12.75">
      <c r="A43" s="106" t="s">
        <v>149</v>
      </c>
      <c r="B43" s="107"/>
      <c r="C43" s="107"/>
      <c r="D43" s="107"/>
      <c r="E43" s="107"/>
      <c r="F43" s="107"/>
      <c r="G43" s="107"/>
      <c r="H43" s="108"/>
    </row>
    <row r="44" spans="1:8" ht="12.75">
      <c r="A44" s="106" t="s">
        <v>150</v>
      </c>
      <c r="B44" s="107"/>
      <c r="C44" s="107"/>
      <c r="D44" s="107"/>
      <c r="E44" s="107"/>
      <c r="F44" s="107"/>
      <c r="G44" s="107"/>
      <c r="H44" s="108"/>
    </row>
    <row r="45" spans="1:8" ht="12.75">
      <c r="A45" s="106" t="s">
        <v>164</v>
      </c>
      <c r="B45" s="107"/>
      <c r="C45" s="107"/>
      <c r="D45" s="107"/>
      <c r="E45" s="107"/>
      <c r="F45" s="107"/>
      <c r="G45" s="107"/>
      <c r="H45" s="108"/>
    </row>
    <row r="46" spans="1:8" ht="12.75">
      <c r="A46" s="118" t="s">
        <v>174</v>
      </c>
      <c r="B46" s="119"/>
      <c r="C46" s="119"/>
      <c r="D46" s="119"/>
      <c r="E46" s="119"/>
      <c r="F46" s="119"/>
      <c r="G46" s="119"/>
      <c r="H46" s="120"/>
    </row>
    <row r="47" spans="1:8" ht="12.75">
      <c r="A47" s="109" t="s">
        <v>152</v>
      </c>
      <c r="B47" s="110"/>
      <c r="C47" s="110"/>
      <c r="D47" s="110"/>
      <c r="E47" s="110"/>
      <c r="F47" s="110"/>
      <c r="G47" s="110"/>
      <c r="H47" s="111"/>
    </row>
    <row r="48" spans="1:8" ht="12.75">
      <c r="A48" s="112" t="s">
        <v>175</v>
      </c>
      <c r="B48" s="113"/>
      <c r="C48" s="113"/>
      <c r="D48" s="113"/>
      <c r="E48" s="113"/>
      <c r="F48" s="113"/>
      <c r="G48" s="113"/>
      <c r="H48" s="114"/>
    </row>
    <row r="49" spans="1:8" ht="12.75">
      <c r="A49" s="109" t="s">
        <v>154</v>
      </c>
      <c r="B49" s="110"/>
      <c r="C49" s="110"/>
      <c r="D49" s="110"/>
      <c r="E49" s="110"/>
      <c r="F49" s="110"/>
      <c r="G49" s="110"/>
      <c r="H49" s="111"/>
    </row>
    <row r="50" spans="1:8" ht="12.75">
      <c r="A50" s="115" t="s">
        <v>176</v>
      </c>
      <c r="B50" s="116"/>
      <c r="C50" s="116"/>
      <c r="D50" s="116"/>
      <c r="E50" s="116"/>
      <c r="F50" s="116"/>
      <c r="G50" s="116"/>
      <c r="H50" s="117"/>
    </row>
  </sheetData>
  <sheetProtection/>
  <mergeCells count="50">
    <mergeCell ref="A43:H43"/>
    <mergeCell ref="A44:H44"/>
    <mergeCell ref="A49:H49"/>
    <mergeCell ref="A50:H50"/>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H1"/>
    <mergeCell ref="A2:H2"/>
    <mergeCell ref="A3:H3"/>
    <mergeCell ref="A4:H4"/>
    <mergeCell ref="A5:H5"/>
    <mergeCell ref="A6:H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F1"/>
    </sheetView>
  </sheetViews>
  <sheetFormatPr defaultColWidth="9.140625" defaultRowHeight="12.75"/>
  <sheetData>
    <row r="1" spans="1:6" ht="12.75">
      <c r="A1" s="130" t="s">
        <v>192</v>
      </c>
      <c r="B1" s="73"/>
      <c r="C1" s="73"/>
      <c r="D1" s="73"/>
      <c r="E1" s="73"/>
      <c r="F1" s="131"/>
    </row>
    <row r="2" spans="1:6" ht="12.75">
      <c r="A2" s="32"/>
      <c r="B2" s="33" t="s">
        <v>178</v>
      </c>
      <c r="C2" s="33" t="s">
        <v>179</v>
      </c>
      <c r="D2" s="33" t="s">
        <v>180</v>
      </c>
      <c r="E2" s="33" t="s">
        <v>181</v>
      </c>
      <c r="F2" s="33" t="s">
        <v>14</v>
      </c>
    </row>
    <row r="3" spans="1:6" ht="12.75">
      <c r="A3" s="61" t="s">
        <v>182</v>
      </c>
      <c r="B3" s="67">
        <v>330</v>
      </c>
      <c r="C3" s="67">
        <v>360</v>
      </c>
      <c r="D3" s="67">
        <v>388</v>
      </c>
      <c r="E3" s="67">
        <v>410</v>
      </c>
      <c r="F3" s="62">
        <f>SUM(B3:E3)/4</f>
        <v>372</v>
      </c>
    </row>
    <row r="4" spans="1:6" ht="12.75">
      <c r="A4" s="63" t="s">
        <v>183</v>
      </c>
      <c r="B4" s="68">
        <v>334</v>
      </c>
      <c r="C4" s="68">
        <v>554</v>
      </c>
      <c r="D4" s="68">
        <v>279</v>
      </c>
      <c r="E4" s="68">
        <v>368</v>
      </c>
      <c r="F4" s="62">
        <f aca="true" t="shared" si="0" ref="F4:F12">SUM(B4:E4)/4</f>
        <v>383.75</v>
      </c>
    </row>
    <row r="5" spans="1:6" ht="12.75">
      <c r="A5" s="63" t="s">
        <v>184</v>
      </c>
      <c r="B5" s="68">
        <v>227</v>
      </c>
      <c r="C5" s="68">
        <v>296</v>
      </c>
      <c r="D5" s="68">
        <v>339</v>
      </c>
      <c r="E5" s="68">
        <v>577</v>
      </c>
      <c r="F5" s="62">
        <f t="shared" si="0"/>
        <v>359.75</v>
      </c>
    </row>
    <row r="6" spans="1:6" ht="12.75">
      <c r="A6" s="63" t="s">
        <v>185</v>
      </c>
      <c r="B6" s="68">
        <v>188</v>
      </c>
      <c r="C6" s="68">
        <v>195</v>
      </c>
      <c r="D6" s="68">
        <v>210</v>
      </c>
      <c r="E6" s="68">
        <v>295</v>
      </c>
      <c r="F6" s="62">
        <f t="shared" si="0"/>
        <v>222</v>
      </c>
    </row>
    <row r="7" spans="1:6" ht="12.75">
      <c r="A7" s="63" t="s">
        <v>186</v>
      </c>
      <c r="B7" s="68">
        <v>777</v>
      </c>
      <c r="C7" s="68">
        <v>854</v>
      </c>
      <c r="D7" s="68">
        <v>901</v>
      </c>
      <c r="E7" s="68">
        <v>683</v>
      </c>
      <c r="F7" s="62">
        <f t="shared" si="0"/>
        <v>803.75</v>
      </c>
    </row>
    <row r="8" spans="1:6" ht="12.75">
      <c r="A8" s="63" t="s">
        <v>187</v>
      </c>
      <c r="B8" s="68">
        <v>320</v>
      </c>
      <c r="C8" s="68">
        <v>340</v>
      </c>
      <c r="D8" s="68">
        <v>328</v>
      </c>
      <c r="E8" s="68">
        <v>507</v>
      </c>
      <c r="F8" s="62">
        <f t="shared" si="0"/>
        <v>373.75</v>
      </c>
    </row>
    <row r="9" spans="1:6" ht="12.75">
      <c r="A9" s="63" t="s">
        <v>188</v>
      </c>
      <c r="B9" s="68">
        <v>305</v>
      </c>
      <c r="C9" s="68">
        <v>298</v>
      </c>
      <c r="D9" s="68">
        <v>842</v>
      </c>
      <c r="E9" s="68">
        <v>199</v>
      </c>
      <c r="F9" s="62">
        <f t="shared" si="0"/>
        <v>411</v>
      </c>
    </row>
    <row r="10" spans="1:6" ht="12.75">
      <c r="A10" s="63" t="s">
        <v>189</v>
      </c>
      <c r="B10" s="68">
        <v>757</v>
      </c>
      <c r="C10" s="68">
        <v>685</v>
      </c>
      <c r="D10" s="68">
        <v>673</v>
      </c>
      <c r="E10" s="68">
        <v>886</v>
      </c>
      <c r="F10" s="62">
        <f t="shared" si="0"/>
        <v>750.25</v>
      </c>
    </row>
    <row r="11" spans="1:6" ht="12.75">
      <c r="A11" s="63" t="s">
        <v>190</v>
      </c>
      <c r="B11" s="68">
        <v>443</v>
      </c>
      <c r="C11" s="68">
        <v>563</v>
      </c>
      <c r="D11" s="68">
        <v>501</v>
      </c>
      <c r="E11" s="68">
        <v>488</v>
      </c>
      <c r="F11" s="62">
        <f t="shared" si="0"/>
        <v>498.75</v>
      </c>
    </row>
    <row r="12" spans="1:6" ht="12.75">
      <c r="A12" s="63" t="s">
        <v>191</v>
      </c>
      <c r="B12" s="68">
        <v>278</v>
      </c>
      <c r="C12" s="68">
        <v>299</v>
      </c>
      <c r="D12" s="68">
        <v>224</v>
      </c>
      <c r="E12" s="68">
        <v>300</v>
      </c>
      <c r="F12" s="62">
        <f t="shared" si="0"/>
        <v>275.25</v>
      </c>
    </row>
    <row r="13" spans="1:6" ht="13.5" thickBot="1">
      <c r="A13" s="64" t="s">
        <v>193</v>
      </c>
      <c r="B13" s="65"/>
      <c r="C13" s="65"/>
      <c r="D13" s="65"/>
      <c r="E13" s="65"/>
      <c r="F13" s="65"/>
    </row>
    <row r="14" spans="1:6" ht="14.25" thickBot="1" thickTop="1">
      <c r="A14" s="39" t="s">
        <v>14</v>
      </c>
      <c r="B14" s="66">
        <f>SUM(B3:B12)/10</f>
        <v>395.9</v>
      </c>
      <c r="C14" s="66">
        <f>SUM(C3:C12)/10</f>
        <v>444.4</v>
      </c>
      <c r="D14" s="66">
        <f>SUM(D3:D12)/10</f>
        <v>468.5</v>
      </c>
      <c r="E14" s="66">
        <f>SUM(E3:E12)/10</f>
        <v>471.3</v>
      </c>
      <c r="F14" s="66">
        <f>SUM(F3:F12)/10</f>
        <v>445.025</v>
      </c>
    </row>
    <row r="15" ht="13.5" thickTop="1"/>
    <row r="17" spans="1:6" ht="12.75">
      <c r="A17" s="130" t="s">
        <v>177</v>
      </c>
      <c r="B17" s="73"/>
      <c r="C17" s="73"/>
      <c r="D17" s="73"/>
      <c r="E17" s="73"/>
      <c r="F17" s="131"/>
    </row>
    <row r="18" spans="1:6" ht="12.75">
      <c r="A18" s="32"/>
      <c r="B18" s="33" t="s">
        <v>178</v>
      </c>
      <c r="C18" s="33" t="s">
        <v>179</v>
      </c>
      <c r="D18" s="33" t="s">
        <v>180</v>
      </c>
      <c r="E18" s="33" t="s">
        <v>181</v>
      </c>
      <c r="F18" s="33" t="s">
        <v>14</v>
      </c>
    </row>
    <row r="19" spans="1:6" ht="12.75">
      <c r="A19" s="61" t="s">
        <v>182</v>
      </c>
      <c r="B19" s="62">
        <f>SUM(50/(B3/60))*37.5</f>
        <v>340.90909090909093</v>
      </c>
      <c r="C19" s="62">
        <f>SUM(50/(C3/60))*37.5</f>
        <v>312.5</v>
      </c>
      <c r="D19" s="62">
        <f>SUM(50/(D3/60))*37.5</f>
        <v>289.9484536082474</v>
      </c>
      <c r="E19" s="62">
        <f>SUM(50/(E3/60))*37.5</f>
        <v>274.390243902439</v>
      </c>
      <c r="F19" s="62">
        <f>SUM(B19:E19)/4</f>
        <v>304.43694710494435</v>
      </c>
    </row>
    <row r="20" spans="1:6" ht="12.75">
      <c r="A20" s="63" t="s">
        <v>183</v>
      </c>
      <c r="B20" s="62">
        <f aca="true" t="shared" si="1" ref="B20:E28">SUM(50/(B4/60))*37.5</f>
        <v>336.8263473053892</v>
      </c>
      <c r="C20" s="62">
        <f t="shared" si="1"/>
        <v>203.06859205776175</v>
      </c>
      <c r="D20" s="62">
        <f t="shared" si="1"/>
        <v>403.22580645161287</v>
      </c>
      <c r="E20" s="62">
        <f t="shared" si="1"/>
        <v>305.70652173913044</v>
      </c>
      <c r="F20" s="62">
        <f aca="true" t="shared" si="2" ref="F20:F28">SUM(B20:E20)/4</f>
        <v>312.2068168884736</v>
      </c>
    </row>
    <row r="21" spans="1:6" ht="12.75">
      <c r="A21" s="63" t="s">
        <v>184</v>
      </c>
      <c r="B21" s="62">
        <f t="shared" si="1"/>
        <v>495.5947136563876</v>
      </c>
      <c r="C21" s="62">
        <f t="shared" si="1"/>
        <v>380.06756756756755</v>
      </c>
      <c r="D21" s="62">
        <f t="shared" si="1"/>
        <v>331.858407079646</v>
      </c>
      <c r="E21" s="62">
        <f t="shared" si="1"/>
        <v>194.9740034662045</v>
      </c>
      <c r="F21" s="62">
        <f t="shared" si="2"/>
        <v>350.62367294245144</v>
      </c>
    </row>
    <row r="22" spans="1:6" ht="12.75">
      <c r="A22" s="63" t="s">
        <v>185</v>
      </c>
      <c r="B22" s="62">
        <f t="shared" si="1"/>
        <v>598.404255319149</v>
      </c>
      <c r="C22" s="62">
        <f t="shared" si="1"/>
        <v>576.9230769230769</v>
      </c>
      <c r="D22" s="62">
        <f t="shared" si="1"/>
        <v>535.7142857142858</v>
      </c>
      <c r="E22" s="62">
        <f t="shared" si="1"/>
        <v>381.35593220338984</v>
      </c>
      <c r="F22" s="62">
        <f t="shared" si="2"/>
        <v>523.0993875399754</v>
      </c>
    </row>
    <row r="23" spans="1:6" ht="12.75">
      <c r="A23" s="63" t="s">
        <v>186</v>
      </c>
      <c r="B23" s="62">
        <f t="shared" si="1"/>
        <v>144.7876447876448</v>
      </c>
      <c r="C23" s="62">
        <f t="shared" si="1"/>
        <v>131.73302107728338</v>
      </c>
      <c r="D23" s="62">
        <f t="shared" si="1"/>
        <v>124.8612652608213</v>
      </c>
      <c r="E23" s="62">
        <f t="shared" si="1"/>
        <v>164.71449487554904</v>
      </c>
      <c r="F23" s="62">
        <f t="shared" si="2"/>
        <v>141.52410650032465</v>
      </c>
    </row>
    <row r="24" spans="1:6" ht="12.75">
      <c r="A24" s="63" t="s">
        <v>187</v>
      </c>
      <c r="B24" s="62">
        <f t="shared" si="1"/>
        <v>351.5625</v>
      </c>
      <c r="C24" s="62">
        <f t="shared" si="1"/>
        <v>330.8823529411764</v>
      </c>
      <c r="D24" s="62">
        <f t="shared" si="1"/>
        <v>342.9878048780488</v>
      </c>
      <c r="E24" s="62">
        <f t="shared" si="1"/>
        <v>221.89349112426038</v>
      </c>
      <c r="F24" s="62">
        <f t="shared" si="2"/>
        <v>311.8315372358714</v>
      </c>
    </row>
    <row r="25" spans="1:6" ht="12.75">
      <c r="A25" s="63" t="s">
        <v>188</v>
      </c>
      <c r="B25" s="62">
        <f t="shared" si="1"/>
        <v>368.8524590163934</v>
      </c>
      <c r="C25" s="62">
        <f t="shared" si="1"/>
        <v>377.5167785234899</v>
      </c>
      <c r="D25" s="62">
        <f t="shared" si="1"/>
        <v>133.6104513064133</v>
      </c>
      <c r="E25" s="62">
        <f t="shared" si="1"/>
        <v>565.3266331658291</v>
      </c>
      <c r="F25" s="62">
        <f t="shared" si="2"/>
        <v>361.32658050303144</v>
      </c>
    </row>
    <row r="26" spans="1:6" ht="12.75">
      <c r="A26" s="63" t="s">
        <v>189</v>
      </c>
      <c r="B26" s="62">
        <f t="shared" si="1"/>
        <v>148.6129458388375</v>
      </c>
      <c r="C26" s="62">
        <f t="shared" si="1"/>
        <v>164.23357664233578</v>
      </c>
      <c r="D26" s="62">
        <f t="shared" si="1"/>
        <v>167.1619613670134</v>
      </c>
      <c r="E26" s="62">
        <f t="shared" si="1"/>
        <v>126.97516930022573</v>
      </c>
      <c r="F26" s="62">
        <f t="shared" si="2"/>
        <v>151.7459132871031</v>
      </c>
    </row>
    <row r="27" spans="1:6" ht="12.75">
      <c r="A27" s="63" t="s">
        <v>190</v>
      </c>
      <c r="B27" s="62">
        <f t="shared" si="1"/>
        <v>253.95033860045146</v>
      </c>
      <c r="C27" s="62">
        <f t="shared" si="1"/>
        <v>199.82238010657193</v>
      </c>
      <c r="D27" s="62">
        <f t="shared" si="1"/>
        <v>224.55089820359282</v>
      </c>
      <c r="E27" s="62">
        <f t="shared" si="1"/>
        <v>230.5327868852459</v>
      </c>
      <c r="F27" s="62">
        <f t="shared" si="2"/>
        <v>227.21410094896555</v>
      </c>
    </row>
    <row r="28" spans="1:6" ht="12.75">
      <c r="A28" s="63" t="s">
        <v>191</v>
      </c>
      <c r="B28" s="62">
        <f t="shared" si="1"/>
        <v>404.6762589928057</v>
      </c>
      <c r="C28" s="62">
        <f t="shared" si="1"/>
        <v>376.2541806020067</v>
      </c>
      <c r="D28" s="62">
        <f t="shared" si="1"/>
        <v>502.23214285714283</v>
      </c>
      <c r="E28" s="62">
        <f t="shared" si="1"/>
        <v>375</v>
      </c>
      <c r="F28" s="62">
        <f t="shared" si="2"/>
        <v>414.54064561298884</v>
      </c>
    </row>
    <row r="29" spans="1:6" ht="13.5" thickBot="1">
      <c r="A29" s="64"/>
      <c r="B29" s="65"/>
      <c r="C29" s="65"/>
      <c r="D29" s="65"/>
      <c r="E29" s="65"/>
      <c r="F29" s="65"/>
    </row>
    <row r="30" spans="1:6" ht="14.25" thickBot="1" thickTop="1">
      <c r="A30" s="39" t="s">
        <v>14</v>
      </c>
      <c r="B30" s="66">
        <f>SUM(B19:B28)/10</f>
        <v>344.417655442615</v>
      </c>
      <c r="C30" s="66">
        <f>SUM(C19:C28)/10</f>
        <v>305.300152644127</v>
      </c>
      <c r="D30" s="66">
        <f>SUM(D19:D28)/10</f>
        <v>305.6151476726824</v>
      </c>
      <c r="E30" s="66">
        <f>SUM(E19:E28)/10</f>
        <v>284.0869276662274</v>
      </c>
      <c r="F30" s="66">
        <f>SUM(F19:F28)/10</f>
        <v>309.85497085641293</v>
      </c>
    </row>
    <row r="31" ht="13.5" thickTop="1"/>
    <row r="32" spans="1:6" ht="12.75">
      <c r="A32" s="121" t="s">
        <v>194</v>
      </c>
      <c r="B32" s="122"/>
      <c r="C32" s="122"/>
      <c r="D32" s="122"/>
      <c r="E32" s="122"/>
      <c r="F32" s="123"/>
    </row>
    <row r="33" spans="1:6" ht="12.75">
      <c r="A33" s="124"/>
      <c r="B33" s="125"/>
      <c r="C33" s="125"/>
      <c r="D33" s="125"/>
      <c r="E33" s="125"/>
      <c r="F33" s="126"/>
    </row>
    <row r="34" spans="1:6" ht="12.75">
      <c r="A34" s="124"/>
      <c r="B34" s="125"/>
      <c r="C34" s="125"/>
      <c r="D34" s="125"/>
      <c r="E34" s="125"/>
      <c r="F34" s="126"/>
    </row>
    <row r="35" spans="1:6" ht="12.75">
      <c r="A35" s="127"/>
      <c r="B35" s="128"/>
      <c r="C35" s="128"/>
      <c r="D35" s="128"/>
      <c r="E35" s="128"/>
      <c r="F35" s="129"/>
    </row>
  </sheetData>
  <sheetProtection/>
  <mergeCells count="3">
    <mergeCell ref="A32:F35"/>
    <mergeCell ref="A1:F1"/>
    <mergeCell ref="A17:F17"/>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H7"/>
  <sheetViews>
    <sheetView zoomScalePageLayoutView="0" workbookViewId="0" topLeftCell="A1">
      <selection activeCell="A1" sqref="A1:H1"/>
    </sheetView>
  </sheetViews>
  <sheetFormatPr defaultColWidth="9.140625" defaultRowHeight="12.75"/>
  <sheetData>
    <row r="1" spans="1:8" ht="12.75">
      <c r="A1" s="134" t="s">
        <v>195</v>
      </c>
      <c r="B1" s="135"/>
      <c r="C1" s="135"/>
      <c r="D1" s="135"/>
      <c r="E1" s="135"/>
      <c r="F1" s="135"/>
      <c r="G1" s="135"/>
      <c r="H1" s="136"/>
    </row>
    <row r="2" spans="1:8" ht="12.75">
      <c r="A2" s="137" t="s">
        <v>196</v>
      </c>
      <c r="B2" s="137"/>
      <c r="C2" s="138" t="s">
        <v>197</v>
      </c>
      <c r="D2" s="138"/>
      <c r="E2" s="138"/>
      <c r="F2" s="138" t="s">
        <v>198</v>
      </c>
      <c r="G2" s="138"/>
      <c r="H2" s="138"/>
    </row>
    <row r="3" spans="1:8" ht="12.75">
      <c r="A3" s="132" t="s">
        <v>199</v>
      </c>
      <c r="B3" s="132"/>
      <c r="C3" s="133" t="s">
        <v>200</v>
      </c>
      <c r="D3" s="133"/>
      <c r="E3" s="133"/>
      <c r="F3" s="133" t="s">
        <v>201</v>
      </c>
      <c r="G3" s="133"/>
      <c r="H3" s="133"/>
    </row>
    <row r="4" spans="1:8" ht="12.75">
      <c r="A4" s="132" t="s">
        <v>202</v>
      </c>
      <c r="B4" s="132"/>
      <c r="C4" s="133" t="s">
        <v>203</v>
      </c>
      <c r="D4" s="133"/>
      <c r="E4" s="133"/>
      <c r="F4" s="133" t="s">
        <v>204</v>
      </c>
      <c r="G4" s="133"/>
      <c r="H4" s="133"/>
    </row>
    <row r="5" spans="1:8" ht="12.75">
      <c r="A5" s="132" t="s">
        <v>205</v>
      </c>
      <c r="B5" s="132"/>
      <c r="C5" s="133" t="s">
        <v>206</v>
      </c>
      <c r="D5" s="133"/>
      <c r="E5" s="133"/>
      <c r="F5" s="133" t="s">
        <v>207</v>
      </c>
      <c r="G5" s="133"/>
      <c r="H5" s="133"/>
    </row>
    <row r="6" spans="1:8" ht="12.75">
      <c r="A6" s="132" t="s">
        <v>208</v>
      </c>
      <c r="B6" s="132"/>
      <c r="C6" s="133" t="s">
        <v>209</v>
      </c>
      <c r="D6" s="133"/>
      <c r="E6" s="133"/>
      <c r="F6" s="133" t="s">
        <v>210</v>
      </c>
      <c r="G6" s="133"/>
      <c r="H6" s="133"/>
    </row>
    <row r="7" spans="1:8" ht="12.75">
      <c r="A7" s="132" t="s">
        <v>211</v>
      </c>
      <c r="B7" s="132"/>
      <c r="C7" s="133" t="s">
        <v>212</v>
      </c>
      <c r="D7" s="133"/>
      <c r="E7" s="133"/>
      <c r="F7" s="133" t="s">
        <v>213</v>
      </c>
      <c r="G7" s="133"/>
      <c r="H7" s="133"/>
    </row>
  </sheetData>
  <sheetProtection/>
  <mergeCells count="19">
    <mergeCell ref="A1:H1"/>
    <mergeCell ref="A2:B2"/>
    <mergeCell ref="C2:E2"/>
    <mergeCell ref="F2:H2"/>
    <mergeCell ref="A3:B3"/>
    <mergeCell ref="C3:E3"/>
    <mergeCell ref="F3:H3"/>
    <mergeCell ref="A4:B4"/>
    <mergeCell ref="C4:E4"/>
    <mergeCell ref="F4:H4"/>
    <mergeCell ref="A7:B7"/>
    <mergeCell ref="C7:E7"/>
    <mergeCell ref="F7:H7"/>
    <mergeCell ref="A5:B5"/>
    <mergeCell ref="C5:E5"/>
    <mergeCell ref="F5:H5"/>
    <mergeCell ref="A6:B6"/>
    <mergeCell ref="C6:E6"/>
    <mergeCell ref="F6:H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30"/>
  <sheetViews>
    <sheetView zoomScalePageLayoutView="0" workbookViewId="0" topLeftCell="A1">
      <selection activeCell="B1" sqref="A1:IV16384"/>
    </sheetView>
  </sheetViews>
  <sheetFormatPr defaultColWidth="9.140625" defaultRowHeight="12.75"/>
  <cols>
    <col min="1" max="1" width="47.140625" style="0" customWidth="1"/>
    <col min="2" max="2" width="10.421875" style="0" customWidth="1"/>
    <col min="3" max="8" width="10.8515625" style="0" bestFit="1" customWidth="1"/>
    <col min="9" max="10" width="11.8515625" style="0" bestFit="1" customWidth="1"/>
    <col min="11" max="14" width="10.8515625" style="0" bestFit="1" customWidth="1"/>
    <col min="15" max="15" width="13.140625" style="0" customWidth="1"/>
  </cols>
  <sheetData>
    <row r="1" ht="18">
      <c r="A1" s="1" t="s">
        <v>39</v>
      </c>
    </row>
    <row r="2" spans="1:14" ht="12.75">
      <c r="A2" s="2" t="s">
        <v>1</v>
      </c>
      <c r="B2" s="3" t="s">
        <v>2</v>
      </c>
      <c r="C2" s="3" t="s">
        <v>3</v>
      </c>
      <c r="D2" s="3" t="s">
        <v>4</v>
      </c>
      <c r="E2" s="3" t="s">
        <v>5</v>
      </c>
      <c r="F2" s="3" t="s">
        <v>6</v>
      </c>
      <c r="G2" s="3" t="s">
        <v>7</v>
      </c>
      <c r="H2" s="3" t="s">
        <v>8</v>
      </c>
      <c r="I2" s="3" t="s">
        <v>9</v>
      </c>
      <c r="J2" s="3" t="s">
        <v>10</v>
      </c>
      <c r="K2" s="3" t="s">
        <v>11</v>
      </c>
      <c r="L2" s="3" t="s">
        <v>12</v>
      </c>
      <c r="M2" s="3" t="s">
        <v>13</v>
      </c>
      <c r="N2" s="4" t="s">
        <v>14</v>
      </c>
    </row>
    <row r="3" spans="1:7" ht="12.75">
      <c r="A3" s="4" t="s">
        <v>15</v>
      </c>
      <c r="G3" s="5"/>
    </row>
    <row r="4" spans="1:15" ht="12.75">
      <c r="A4" s="6" t="s">
        <v>16</v>
      </c>
      <c r="B4" s="7">
        <v>537.03</v>
      </c>
      <c r="C4" s="7">
        <v>495.72</v>
      </c>
      <c r="D4" s="7">
        <v>660.96</v>
      </c>
      <c r="E4" s="7">
        <v>454.41</v>
      </c>
      <c r="F4" s="7">
        <v>826.2</v>
      </c>
      <c r="G4" s="7">
        <v>950.13</v>
      </c>
      <c r="H4" s="7">
        <v>867.51</v>
      </c>
      <c r="I4" s="7">
        <v>702.27</v>
      </c>
      <c r="J4" s="7">
        <v>702.27</v>
      </c>
      <c r="K4" s="7">
        <v>619.65</v>
      </c>
      <c r="L4" s="7">
        <v>702.27</v>
      </c>
      <c r="M4" s="7">
        <v>743.58</v>
      </c>
      <c r="N4" s="11">
        <v>8262</v>
      </c>
      <c r="O4" s="5"/>
    </row>
    <row r="5" spans="1:15" ht="12.75">
      <c r="A5" s="6" t="s">
        <v>17</v>
      </c>
      <c r="B5" s="7">
        <v>37.95</v>
      </c>
      <c r="C5" s="7">
        <v>19.8</v>
      </c>
      <c r="D5" s="7">
        <v>28.05</v>
      </c>
      <c r="E5" s="7">
        <v>21.12</v>
      </c>
      <c r="F5" s="7">
        <v>33</v>
      </c>
      <c r="G5" s="7">
        <v>26.4</v>
      </c>
      <c r="H5" s="7">
        <v>26.4</v>
      </c>
      <c r="I5" s="7">
        <v>21.45</v>
      </c>
      <c r="J5" s="7">
        <v>34.65</v>
      </c>
      <c r="K5" s="7">
        <v>24.75</v>
      </c>
      <c r="L5" s="7">
        <v>26.73</v>
      </c>
      <c r="M5" s="7">
        <v>29.7</v>
      </c>
      <c r="N5" s="11">
        <v>330</v>
      </c>
      <c r="O5" s="5"/>
    </row>
    <row r="6" spans="1:15" ht="12.75">
      <c r="A6" s="9" t="s">
        <v>18</v>
      </c>
      <c r="B6" s="10">
        <v>574.98</v>
      </c>
      <c r="C6" s="10">
        <v>515.52</v>
      </c>
      <c r="D6" s="10">
        <v>689.01</v>
      </c>
      <c r="E6" s="10">
        <v>475.53</v>
      </c>
      <c r="F6" s="10">
        <v>859.2</v>
      </c>
      <c r="G6" s="10">
        <v>976.53</v>
      </c>
      <c r="H6" s="10">
        <v>893.91</v>
      </c>
      <c r="I6" s="10">
        <v>723.72</v>
      </c>
      <c r="J6" s="10">
        <v>736.92</v>
      </c>
      <c r="K6" s="10">
        <v>644.4</v>
      </c>
      <c r="L6" s="10">
        <v>729</v>
      </c>
      <c r="M6" s="10">
        <v>773.28</v>
      </c>
      <c r="N6" s="10">
        <v>8592</v>
      </c>
      <c r="O6" s="5"/>
    </row>
    <row r="7" spans="2:14" ht="12.75">
      <c r="B7" s="10"/>
      <c r="C7" s="10"/>
      <c r="D7" s="10"/>
      <c r="E7" s="10"/>
      <c r="F7" s="10"/>
      <c r="G7" s="10"/>
      <c r="H7" s="10"/>
      <c r="I7" s="10"/>
      <c r="J7" s="10"/>
      <c r="K7" s="10"/>
      <c r="L7" s="10"/>
      <c r="M7" s="10"/>
      <c r="N7" s="8"/>
    </row>
    <row r="8" spans="1:14" ht="12.75">
      <c r="A8" s="4" t="s">
        <v>19</v>
      </c>
      <c r="B8" s="10"/>
      <c r="C8" s="10"/>
      <c r="D8" s="10"/>
      <c r="E8" s="10"/>
      <c r="F8" s="10"/>
      <c r="G8" s="10"/>
      <c r="H8" s="10"/>
      <c r="I8" s="10"/>
      <c r="J8" s="10"/>
      <c r="K8" s="10"/>
      <c r="L8" s="10"/>
      <c r="M8" s="10"/>
      <c r="N8" s="8"/>
    </row>
    <row r="9" spans="1:15" ht="12.75">
      <c r="A9" s="6" t="s">
        <v>20</v>
      </c>
      <c r="B9" s="10">
        <v>337</v>
      </c>
      <c r="C9" s="10">
        <v>337</v>
      </c>
      <c r="D9" s="10">
        <v>337</v>
      </c>
      <c r="E9" s="10">
        <v>337</v>
      </c>
      <c r="F9" s="10">
        <v>337</v>
      </c>
      <c r="G9" s="10">
        <v>338</v>
      </c>
      <c r="H9" s="10">
        <v>338</v>
      </c>
      <c r="I9" s="10">
        <v>338</v>
      </c>
      <c r="J9" s="10">
        <v>338</v>
      </c>
      <c r="K9" s="10">
        <v>338</v>
      </c>
      <c r="L9" s="10">
        <v>338</v>
      </c>
      <c r="M9" s="10">
        <v>338</v>
      </c>
      <c r="N9" s="11">
        <v>4051</v>
      </c>
      <c r="O9" s="5"/>
    </row>
    <row r="10" spans="1:15" ht="12.75">
      <c r="A10" s="6" t="s">
        <v>21</v>
      </c>
      <c r="B10" s="7">
        <v>72.735</v>
      </c>
      <c r="C10" s="7">
        <v>67.14</v>
      </c>
      <c r="D10" s="7">
        <v>89.52</v>
      </c>
      <c r="E10" s="7">
        <v>61.545</v>
      </c>
      <c r="F10" s="7">
        <v>111.9</v>
      </c>
      <c r="G10" s="7">
        <v>128.685</v>
      </c>
      <c r="H10" s="7">
        <v>117.495</v>
      </c>
      <c r="I10" s="7">
        <v>95.115</v>
      </c>
      <c r="J10" s="7">
        <v>95.115</v>
      </c>
      <c r="K10" s="7">
        <v>83.925</v>
      </c>
      <c r="L10" s="7">
        <v>95.115</v>
      </c>
      <c r="M10" s="7">
        <v>100.71</v>
      </c>
      <c r="N10" s="11">
        <v>1119</v>
      </c>
      <c r="O10" s="5"/>
    </row>
    <row r="11" spans="1:15" ht="12.75">
      <c r="A11" s="6" t="s">
        <v>22</v>
      </c>
      <c r="B11" s="10">
        <v>61</v>
      </c>
      <c r="C11" s="10">
        <v>61</v>
      </c>
      <c r="D11" s="10">
        <v>61</v>
      </c>
      <c r="E11" s="10">
        <v>61</v>
      </c>
      <c r="F11" s="10">
        <v>61</v>
      </c>
      <c r="G11" s="10">
        <v>61</v>
      </c>
      <c r="H11" s="10">
        <v>61</v>
      </c>
      <c r="I11" s="10">
        <v>61</v>
      </c>
      <c r="J11" s="10">
        <v>61</v>
      </c>
      <c r="K11" s="10">
        <v>60</v>
      </c>
      <c r="L11" s="10">
        <v>60</v>
      </c>
      <c r="M11" s="10">
        <v>60</v>
      </c>
      <c r="N11" s="11">
        <v>729</v>
      </c>
      <c r="O11" s="5"/>
    </row>
    <row r="12" spans="1:15" ht="12.75">
      <c r="A12" s="6" t="s">
        <v>23</v>
      </c>
      <c r="B12" s="7">
        <v>36.14</v>
      </c>
      <c r="C12" s="7">
        <v>33.36</v>
      </c>
      <c r="D12" s="7">
        <v>44.48</v>
      </c>
      <c r="E12" s="7">
        <v>30.58</v>
      </c>
      <c r="F12" s="7">
        <v>55.6</v>
      </c>
      <c r="G12" s="7">
        <v>63.94</v>
      </c>
      <c r="H12" s="7">
        <v>58.38</v>
      </c>
      <c r="I12" s="7">
        <v>47.26</v>
      </c>
      <c r="J12" s="7">
        <v>47.26</v>
      </c>
      <c r="K12" s="7">
        <v>41.7</v>
      </c>
      <c r="L12" s="7">
        <v>47.26</v>
      </c>
      <c r="M12" s="7">
        <v>50.04</v>
      </c>
      <c r="N12" s="11">
        <v>556</v>
      </c>
      <c r="O12" s="5"/>
    </row>
    <row r="13" spans="1:15" ht="12.75">
      <c r="A13" s="6" t="s">
        <v>24</v>
      </c>
      <c r="B13" s="7">
        <v>34.97</v>
      </c>
      <c r="C13" s="7">
        <v>32.28</v>
      </c>
      <c r="D13" s="7">
        <v>43.04</v>
      </c>
      <c r="E13" s="7">
        <v>29.59</v>
      </c>
      <c r="F13" s="7">
        <v>53.8</v>
      </c>
      <c r="G13" s="7">
        <v>61.87</v>
      </c>
      <c r="H13" s="7">
        <v>56.49</v>
      </c>
      <c r="I13" s="7">
        <v>45.73</v>
      </c>
      <c r="J13" s="7">
        <v>45.73</v>
      </c>
      <c r="K13" s="7">
        <v>40.35</v>
      </c>
      <c r="L13" s="7">
        <v>45.73</v>
      </c>
      <c r="M13" s="7">
        <v>48.42</v>
      </c>
      <c r="N13" s="11">
        <v>538</v>
      </c>
      <c r="O13" s="5"/>
    </row>
    <row r="14" spans="1:15" ht="12.75">
      <c r="A14" s="6" t="s">
        <v>25</v>
      </c>
      <c r="B14" s="7">
        <v>25.87</v>
      </c>
      <c r="C14" s="7">
        <v>23.88</v>
      </c>
      <c r="D14" s="7">
        <v>31.84</v>
      </c>
      <c r="E14" s="7">
        <v>21.89</v>
      </c>
      <c r="F14" s="7">
        <v>39.8</v>
      </c>
      <c r="G14" s="7">
        <v>45.77</v>
      </c>
      <c r="H14" s="7">
        <v>41.79</v>
      </c>
      <c r="I14" s="7">
        <v>33.83</v>
      </c>
      <c r="J14" s="7">
        <v>33.83</v>
      </c>
      <c r="K14" s="7">
        <v>29.85</v>
      </c>
      <c r="L14" s="7">
        <v>33.83</v>
      </c>
      <c r="M14" s="7">
        <v>35.82</v>
      </c>
      <c r="N14" s="11">
        <v>398</v>
      </c>
      <c r="O14" s="5"/>
    </row>
    <row r="15" spans="1:15" ht="12.75">
      <c r="A15" s="6" t="s">
        <v>26</v>
      </c>
      <c r="B15" s="10">
        <v>37</v>
      </c>
      <c r="C15" s="10">
        <v>37</v>
      </c>
      <c r="D15" s="10">
        <v>37</v>
      </c>
      <c r="E15" s="10">
        <v>37</v>
      </c>
      <c r="F15" s="10">
        <v>37</v>
      </c>
      <c r="G15" s="10">
        <v>37</v>
      </c>
      <c r="H15" s="10">
        <v>37</v>
      </c>
      <c r="I15" s="10">
        <v>37</v>
      </c>
      <c r="J15" s="10">
        <v>37</v>
      </c>
      <c r="K15" s="10">
        <v>36</v>
      </c>
      <c r="L15" s="10">
        <v>36</v>
      </c>
      <c r="M15" s="10">
        <v>36</v>
      </c>
      <c r="N15" s="11">
        <v>441</v>
      </c>
      <c r="O15" s="5"/>
    </row>
    <row r="16" spans="1:15" ht="12.75">
      <c r="A16" s="6" t="s">
        <v>28</v>
      </c>
      <c r="B16" s="7">
        <v>10.4</v>
      </c>
      <c r="C16" s="7">
        <v>9.6</v>
      </c>
      <c r="D16" s="7">
        <v>12.8</v>
      </c>
      <c r="E16" s="7">
        <v>8.8</v>
      </c>
      <c r="F16" s="7">
        <v>16</v>
      </c>
      <c r="G16" s="7">
        <v>18.4</v>
      </c>
      <c r="H16" s="7">
        <v>16.8</v>
      </c>
      <c r="I16" s="7">
        <v>13.6</v>
      </c>
      <c r="J16" s="7">
        <v>13.6</v>
      </c>
      <c r="K16" s="7">
        <v>12</v>
      </c>
      <c r="L16" s="7">
        <v>13.6</v>
      </c>
      <c r="M16" s="7">
        <v>14.4</v>
      </c>
      <c r="N16" s="11">
        <v>160</v>
      </c>
      <c r="O16" s="5"/>
    </row>
    <row r="17" spans="1:15" ht="12.75">
      <c r="A17" s="6" t="s">
        <v>29</v>
      </c>
      <c r="B17" s="7">
        <v>13.52</v>
      </c>
      <c r="C17" s="7">
        <v>12.48</v>
      </c>
      <c r="D17" s="7">
        <v>16.64</v>
      </c>
      <c r="E17" s="7">
        <v>11.44</v>
      </c>
      <c r="F17" s="7">
        <v>20.8</v>
      </c>
      <c r="G17" s="7">
        <v>23.92</v>
      </c>
      <c r="H17" s="7">
        <v>21.84</v>
      </c>
      <c r="I17" s="7">
        <v>17.68</v>
      </c>
      <c r="J17" s="7">
        <v>17.68</v>
      </c>
      <c r="K17" s="7">
        <v>15.6</v>
      </c>
      <c r="L17" s="7">
        <v>17.68</v>
      </c>
      <c r="M17" s="7">
        <v>18.72</v>
      </c>
      <c r="N17" s="11">
        <v>208</v>
      </c>
      <c r="O17" s="5"/>
    </row>
    <row r="18" spans="1:15" ht="12.75">
      <c r="A18" s="6" t="s">
        <v>27</v>
      </c>
      <c r="B18" s="7">
        <v>23.075</v>
      </c>
      <c r="C18" s="7">
        <v>21.3</v>
      </c>
      <c r="D18" s="7">
        <v>28.4</v>
      </c>
      <c r="E18" s="7">
        <v>19.525</v>
      </c>
      <c r="F18" s="7">
        <v>35.5</v>
      </c>
      <c r="G18" s="7">
        <v>40.825</v>
      </c>
      <c r="H18" s="7">
        <v>37.275</v>
      </c>
      <c r="I18" s="7">
        <v>30</v>
      </c>
      <c r="J18" s="7">
        <v>35</v>
      </c>
      <c r="K18" s="7">
        <v>40</v>
      </c>
      <c r="L18" s="7">
        <v>40</v>
      </c>
      <c r="M18" s="7">
        <v>42</v>
      </c>
      <c r="N18" s="11">
        <v>392.9</v>
      </c>
      <c r="O18" s="5"/>
    </row>
    <row r="19" spans="1:15" ht="12.75">
      <c r="A19" s="9" t="s">
        <v>30</v>
      </c>
      <c r="B19" s="10">
        <v>651.71</v>
      </c>
      <c r="C19" s="10">
        <v>635.04</v>
      </c>
      <c r="D19" s="10">
        <v>701.72</v>
      </c>
      <c r="E19" s="10">
        <v>618.37</v>
      </c>
      <c r="F19" s="10">
        <v>768.4</v>
      </c>
      <c r="G19" s="10">
        <v>819.41</v>
      </c>
      <c r="H19" s="10">
        <v>786.07</v>
      </c>
      <c r="I19" s="10">
        <v>719.215</v>
      </c>
      <c r="J19" s="10">
        <v>724.215</v>
      </c>
      <c r="K19" s="10">
        <v>697.425</v>
      </c>
      <c r="L19" s="10">
        <v>727.215</v>
      </c>
      <c r="M19" s="10">
        <v>744.11</v>
      </c>
      <c r="N19" s="11">
        <v>8592.9</v>
      </c>
      <c r="O19" s="5"/>
    </row>
    <row r="20" spans="1:15" ht="12.75">
      <c r="A20" s="12" t="s">
        <v>31</v>
      </c>
      <c r="B20" s="13">
        <v>-76.73</v>
      </c>
      <c r="C20" s="13">
        <v>-119.52</v>
      </c>
      <c r="D20" s="13">
        <v>-12.709999999999923</v>
      </c>
      <c r="E20" s="13">
        <v>-142.84</v>
      </c>
      <c r="F20" s="13">
        <v>90.80000000000018</v>
      </c>
      <c r="G20" s="13">
        <v>157.12</v>
      </c>
      <c r="H20" s="13">
        <v>107.84</v>
      </c>
      <c r="I20" s="13">
        <v>4.505</v>
      </c>
      <c r="J20" s="13">
        <v>12.704999999999927</v>
      </c>
      <c r="K20" s="13">
        <v>-53.02500000000009</v>
      </c>
      <c r="L20" s="13">
        <v>1.7849999999999682</v>
      </c>
      <c r="M20" s="13">
        <v>29.170000000000073</v>
      </c>
      <c r="N20" s="14">
        <v>-0.8999999999996362</v>
      </c>
      <c r="O20" s="5"/>
    </row>
    <row r="21" spans="2:15" ht="12.75">
      <c r="B21" s="10"/>
      <c r="C21" s="10"/>
      <c r="D21" s="10"/>
      <c r="E21" s="10"/>
      <c r="F21" s="10"/>
      <c r="G21" s="10"/>
      <c r="H21" s="10"/>
      <c r="I21" s="10"/>
      <c r="J21" s="10"/>
      <c r="K21" s="10"/>
      <c r="L21" s="10"/>
      <c r="M21" s="10"/>
      <c r="N21" s="8"/>
      <c r="O21" s="5"/>
    </row>
    <row r="22" spans="1:15" ht="12.75">
      <c r="A22" s="4" t="s">
        <v>32</v>
      </c>
      <c r="B22" s="10"/>
      <c r="C22" s="10"/>
      <c r="D22" s="10"/>
      <c r="E22" s="10"/>
      <c r="F22" s="10"/>
      <c r="G22" s="10"/>
      <c r="H22" s="10"/>
      <c r="I22" s="10"/>
      <c r="J22" s="10"/>
      <c r="K22" s="10"/>
      <c r="L22" s="10"/>
      <c r="M22" s="10"/>
      <c r="N22" s="8"/>
      <c r="O22" s="5"/>
    </row>
    <row r="23" spans="1:15" ht="12.75">
      <c r="A23" s="6" t="s">
        <v>33</v>
      </c>
      <c r="B23" s="7">
        <v>-22</v>
      </c>
      <c r="C23" s="7">
        <v>-22</v>
      </c>
      <c r="D23" s="7">
        <v>-22</v>
      </c>
      <c r="E23" s="7">
        <v>-22</v>
      </c>
      <c r="F23" s="7">
        <v>-22</v>
      </c>
      <c r="G23" s="7">
        <v>-22</v>
      </c>
      <c r="H23" s="7">
        <v>-22</v>
      </c>
      <c r="I23" s="7">
        <v>-22</v>
      </c>
      <c r="J23" s="7">
        <v>-22</v>
      </c>
      <c r="K23" s="7">
        <v>-22</v>
      </c>
      <c r="L23" s="7">
        <v>-22</v>
      </c>
      <c r="M23" s="7">
        <v>-22</v>
      </c>
      <c r="N23" s="8">
        <v>-264</v>
      </c>
      <c r="O23" s="5"/>
    </row>
    <row r="24" spans="1:15" ht="12.75">
      <c r="A24" s="6" t="s">
        <v>34</v>
      </c>
      <c r="B24" s="7">
        <v>6</v>
      </c>
      <c r="C24" s="7">
        <v>6</v>
      </c>
      <c r="D24" s="7">
        <v>6</v>
      </c>
      <c r="E24" s="7">
        <v>6</v>
      </c>
      <c r="F24" s="7">
        <v>6</v>
      </c>
      <c r="G24" s="7">
        <v>6</v>
      </c>
      <c r="H24" s="7">
        <v>6</v>
      </c>
      <c r="I24" s="7">
        <v>6</v>
      </c>
      <c r="J24" s="7">
        <v>6</v>
      </c>
      <c r="K24" s="7">
        <v>6</v>
      </c>
      <c r="L24" s="7">
        <v>6</v>
      </c>
      <c r="M24" s="7">
        <v>6</v>
      </c>
      <c r="N24" s="8">
        <v>72</v>
      </c>
      <c r="O24" s="5"/>
    </row>
    <row r="25" spans="1:15" ht="12.75">
      <c r="A25" s="15" t="s">
        <v>35</v>
      </c>
      <c r="B25" s="16">
        <v>-16</v>
      </c>
      <c r="C25" s="16">
        <v>-16</v>
      </c>
      <c r="D25" s="16">
        <v>-16</v>
      </c>
      <c r="E25" s="16">
        <v>-16</v>
      </c>
      <c r="F25" s="16">
        <v>-16</v>
      </c>
      <c r="G25" s="16">
        <v>-16</v>
      </c>
      <c r="H25" s="16">
        <v>-16</v>
      </c>
      <c r="I25" s="16">
        <v>-16</v>
      </c>
      <c r="J25" s="16">
        <v>-16</v>
      </c>
      <c r="K25" s="16">
        <v>-16</v>
      </c>
      <c r="L25" s="16">
        <v>-16</v>
      </c>
      <c r="M25" s="16">
        <v>-16</v>
      </c>
      <c r="N25" s="13">
        <v>-192</v>
      </c>
      <c r="O25" s="5"/>
    </row>
    <row r="26" spans="2:15" ht="12.75">
      <c r="B26" s="10"/>
      <c r="C26" s="10"/>
      <c r="D26" s="10"/>
      <c r="E26" s="10"/>
      <c r="F26" s="10"/>
      <c r="G26" s="10"/>
      <c r="H26" s="10"/>
      <c r="I26" s="10"/>
      <c r="J26" s="10"/>
      <c r="K26" s="10"/>
      <c r="L26" s="10"/>
      <c r="M26" s="10"/>
      <c r="N26" s="8"/>
      <c r="O26" s="5"/>
    </row>
    <row r="27" spans="1:15" ht="12.75">
      <c r="A27" t="s">
        <v>36</v>
      </c>
      <c r="B27" s="17">
        <v>-92.73</v>
      </c>
      <c r="C27" s="17">
        <v>-135.52</v>
      </c>
      <c r="D27" s="17">
        <v>-28.709999999999923</v>
      </c>
      <c r="E27" s="17">
        <v>-158.84</v>
      </c>
      <c r="F27" s="17">
        <v>74.80000000000018</v>
      </c>
      <c r="G27" s="17">
        <v>141.12</v>
      </c>
      <c r="H27" s="17">
        <v>91.84</v>
      </c>
      <c r="I27" s="17">
        <v>-11.495</v>
      </c>
      <c r="J27" s="17">
        <v>-3.2950000000000728</v>
      </c>
      <c r="K27" s="17">
        <v>-69.02500000000009</v>
      </c>
      <c r="L27" s="17">
        <v>-14.215</v>
      </c>
      <c r="M27" s="17">
        <v>13.170000000000073</v>
      </c>
      <c r="N27" s="17">
        <v>-192.9</v>
      </c>
      <c r="O27" s="5"/>
    </row>
    <row r="28" spans="1:15" ht="12.75">
      <c r="A28" t="s">
        <v>37</v>
      </c>
      <c r="B28" s="7">
        <v>22</v>
      </c>
      <c r="C28" s="7">
        <v>22</v>
      </c>
      <c r="D28" s="7">
        <v>22</v>
      </c>
      <c r="E28" s="7">
        <v>22</v>
      </c>
      <c r="F28" s="7">
        <v>22</v>
      </c>
      <c r="G28" s="7">
        <v>22</v>
      </c>
      <c r="H28" s="7">
        <v>22</v>
      </c>
      <c r="I28" s="7">
        <v>22</v>
      </c>
      <c r="J28" s="7">
        <v>22</v>
      </c>
      <c r="K28" s="7">
        <v>22</v>
      </c>
      <c r="L28" s="7">
        <v>22</v>
      </c>
      <c r="M28" s="7">
        <v>22</v>
      </c>
      <c r="N28" s="8">
        <v>264</v>
      </c>
      <c r="O28" s="5"/>
    </row>
    <row r="29" spans="2:15" ht="12.75">
      <c r="B29" s="10"/>
      <c r="C29" s="10"/>
      <c r="D29" s="10"/>
      <c r="E29" s="10"/>
      <c r="F29" s="10"/>
      <c r="G29" s="10"/>
      <c r="H29" s="10"/>
      <c r="I29" s="10"/>
      <c r="J29" s="10"/>
      <c r="K29" s="10"/>
      <c r="L29" s="10"/>
      <c r="M29" s="10"/>
      <c r="N29" s="8"/>
      <c r="O29" s="5"/>
    </row>
    <row r="30" spans="1:15" ht="12.75">
      <c r="A30" s="4" t="s">
        <v>38</v>
      </c>
      <c r="B30" s="13">
        <v>-70.73</v>
      </c>
      <c r="C30" s="13">
        <v>-113.52</v>
      </c>
      <c r="D30" s="13">
        <v>-6.709999999999923</v>
      </c>
      <c r="E30" s="13">
        <v>-136.84</v>
      </c>
      <c r="F30" s="13">
        <v>96.80000000000018</v>
      </c>
      <c r="G30" s="13">
        <v>163.12</v>
      </c>
      <c r="H30" s="13">
        <v>113.84</v>
      </c>
      <c r="I30" s="13">
        <v>10.505</v>
      </c>
      <c r="J30" s="13">
        <v>18.704999999999927</v>
      </c>
      <c r="K30" s="13">
        <v>-47.02500000000009</v>
      </c>
      <c r="L30" s="13">
        <v>7.784999999999968</v>
      </c>
      <c r="M30" s="13">
        <v>35.17000000000007</v>
      </c>
      <c r="N30" s="13">
        <v>71.10000000000036</v>
      </c>
      <c r="O30" s="5"/>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M1"/>
    </sheetView>
  </sheetViews>
  <sheetFormatPr defaultColWidth="9.140625" defaultRowHeight="12.75"/>
  <sheetData>
    <row r="1" spans="1:13" ht="12.75">
      <c r="A1" s="69" t="s">
        <v>40</v>
      </c>
      <c r="B1" s="70"/>
      <c r="C1" s="70"/>
      <c r="D1" s="70"/>
      <c r="E1" s="70"/>
      <c r="F1" s="70"/>
      <c r="G1" s="70"/>
      <c r="H1" s="70"/>
      <c r="I1" s="70"/>
      <c r="J1" s="70"/>
      <c r="K1" s="70"/>
      <c r="L1" s="70"/>
      <c r="M1" s="71"/>
    </row>
    <row r="2" spans="1:13" ht="12.75">
      <c r="A2" s="18"/>
      <c r="B2" s="19" t="s">
        <v>2</v>
      </c>
      <c r="C2" s="19" t="s">
        <v>3</v>
      </c>
      <c r="D2" s="19" t="s">
        <v>4</v>
      </c>
      <c r="E2" s="19" t="s">
        <v>41</v>
      </c>
      <c r="F2" s="19" t="s">
        <v>6</v>
      </c>
      <c r="G2" s="19" t="s">
        <v>42</v>
      </c>
      <c r="H2" s="19" t="s">
        <v>43</v>
      </c>
      <c r="I2" s="19" t="s">
        <v>9</v>
      </c>
      <c r="J2" s="19" t="s">
        <v>44</v>
      </c>
      <c r="K2" s="19" t="s">
        <v>11</v>
      </c>
      <c r="L2" s="19" t="s">
        <v>12</v>
      </c>
      <c r="M2" s="19" t="s">
        <v>13</v>
      </c>
    </row>
    <row r="3" spans="1:13" ht="12.75">
      <c r="A3" s="20" t="s">
        <v>45</v>
      </c>
      <c r="B3" s="21">
        <v>32.15</v>
      </c>
      <c r="C3" s="21">
        <v>35.36</v>
      </c>
      <c r="D3" s="21">
        <v>29.87</v>
      </c>
      <c r="E3" s="21">
        <v>26.5</v>
      </c>
      <c r="F3" s="21">
        <v>28.9</v>
      </c>
      <c r="G3" s="21">
        <v>30.08</v>
      </c>
      <c r="H3" s="21">
        <v>36.75</v>
      </c>
      <c r="I3" s="21">
        <v>31.11</v>
      </c>
      <c r="J3" s="21">
        <v>30.01</v>
      </c>
      <c r="K3" s="21">
        <v>32.22</v>
      </c>
      <c r="L3" s="21">
        <v>27.86</v>
      </c>
      <c r="M3" s="21">
        <v>28.93</v>
      </c>
    </row>
    <row r="19" spans="2:13" ht="12.75">
      <c r="B19" s="22"/>
      <c r="C19" s="22"/>
      <c r="D19" s="22"/>
      <c r="E19" s="22"/>
      <c r="F19" s="22"/>
      <c r="G19" s="22"/>
      <c r="H19" s="22"/>
      <c r="I19" s="22"/>
      <c r="J19" s="22"/>
      <c r="K19" s="22"/>
      <c r="L19" s="22"/>
      <c r="M19" s="22"/>
    </row>
    <row r="20" spans="1:13" ht="12.75">
      <c r="A20" s="69" t="s">
        <v>46</v>
      </c>
      <c r="B20" s="70"/>
      <c r="C20" s="70"/>
      <c r="D20" s="70"/>
      <c r="E20" s="70"/>
      <c r="F20" s="70"/>
      <c r="G20" s="70"/>
      <c r="H20" s="70"/>
      <c r="I20" s="70"/>
      <c r="J20" s="70"/>
      <c r="K20" s="70"/>
      <c r="L20" s="70"/>
      <c r="M20" s="71"/>
    </row>
    <row r="21" spans="1:13" ht="12.75">
      <c r="A21" s="18"/>
      <c r="B21" s="19" t="s">
        <v>2</v>
      </c>
      <c r="C21" s="19" t="s">
        <v>3</v>
      </c>
      <c r="D21" s="19" t="s">
        <v>4</v>
      </c>
      <c r="E21" s="19" t="s">
        <v>41</v>
      </c>
      <c r="F21" s="19" t="s">
        <v>6</v>
      </c>
      <c r="G21" s="19" t="s">
        <v>42</v>
      </c>
      <c r="H21" s="19" t="s">
        <v>43</v>
      </c>
      <c r="I21" s="19" t="s">
        <v>9</v>
      </c>
      <c r="J21" s="19" t="s">
        <v>44</v>
      </c>
      <c r="K21" s="19" t="s">
        <v>11</v>
      </c>
      <c r="L21" s="19" t="s">
        <v>12</v>
      </c>
      <c r="M21" s="19" t="s">
        <v>13</v>
      </c>
    </row>
    <row r="22" spans="1:13" ht="12.75">
      <c r="A22" s="20" t="s">
        <v>45</v>
      </c>
      <c r="B22" s="21">
        <v>36.25</v>
      </c>
      <c r="C22" s="21">
        <v>36</v>
      </c>
      <c r="D22" s="21">
        <v>35.8</v>
      </c>
      <c r="E22" s="21">
        <v>34.9</v>
      </c>
      <c r="F22" s="21">
        <v>35.35</v>
      </c>
      <c r="G22" s="21">
        <v>36.85</v>
      </c>
      <c r="H22" s="21">
        <v>36.2</v>
      </c>
      <c r="I22" s="21">
        <v>35.4</v>
      </c>
      <c r="J22" s="21">
        <v>34.77</v>
      </c>
      <c r="K22" s="21">
        <v>34.25</v>
      </c>
      <c r="L22" s="21">
        <v>33.68</v>
      </c>
      <c r="M22" s="21">
        <v>33.2</v>
      </c>
    </row>
  </sheetData>
  <sheetProtection/>
  <mergeCells count="2">
    <mergeCell ref="A1:M1"/>
    <mergeCell ref="A20:M20"/>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8"/>
  <sheetViews>
    <sheetView zoomScalePageLayoutView="0" workbookViewId="0" topLeftCell="A1">
      <selection activeCell="A1" sqref="A1:H1"/>
    </sheetView>
  </sheetViews>
  <sheetFormatPr defaultColWidth="9.140625" defaultRowHeight="12.75"/>
  <cols>
    <col min="1" max="1" width="12.57421875" style="0" bestFit="1" customWidth="1"/>
  </cols>
  <sheetData>
    <row r="1" spans="1:8" ht="12.75">
      <c r="A1" s="69" t="s">
        <v>47</v>
      </c>
      <c r="B1" s="70"/>
      <c r="C1" s="70"/>
      <c r="D1" s="70"/>
      <c r="E1" s="70"/>
      <c r="F1" s="70"/>
      <c r="G1" s="70"/>
      <c r="H1" s="72"/>
    </row>
    <row r="2" spans="1:8" ht="12.75">
      <c r="A2" s="23"/>
      <c r="B2" s="69" t="s">
        <v>48</v>
      </c>
      <c r="C2" s="73"/>
      <c r="D2" s="73"/>
      <c r="E2" s="73"/>
      <c r="F2" s="73"/>
      <c r="G2" s="73"/>
      <c r="H2" s="72"/>
    </row>
    <row r="3" spans="1:8" ht="12.75">
      <c r="A3" s="24" t="s">
        <v>49</v>
      </c>
      <c r="B3" s="25" t="s">
        <v>50</v>
      </c>
      <c r="C3" s="25" t="s">
        <v>51</v>
      </c>
      <c r="D3" s="25" t="s">
        <v>52</v>
      </c>
      <c r="E3" s="25" t="s">
        <v>53</v>
      </c>
      <c r="F3" s="25" t="s">
        <v>54</v>
      </c>
      <c r="G3" s="25" t="s">
        <v>55</v>
      </c>
      <c r="H3" s="26" t="s">
        <v>14</v>
      </c>
    </row>
    <row r="4" spans="1:8" ht="12.75">
      <c r="A4" s="18" t="s">
        <v>56</v>
      </c>
      <c r="B4" s="27">
        <v>0.03</v>
      </c>
      <c r="C4" s="27">
        <v>0.02</v>
      </c>
      <c r="D4" s="27">
        <v>0.03</v>
      </c>
      <c r="E4" s="27">
        <v>0.05</v>
      </c>
      <c r="F4" s="27">
        <v>0.05</v>
      </c>
      <c r="G4" s="27">
        <v>0.06</v>
      </c>
      <c r="H4" s="27">
        <v>0.185</v>
      </c>
    </row>
    <row r="5" spans="1:8" ht="12.75">
      <c r="A5" s="28" t="s">
        <v>57</v>
      </c>
      <c r="B5" s="29">
        <v>0.025</v>
      </c>
      <c r="C5" s="29">
        <v>0.025</v>
      </c>
      <c r="D5" s="29">
        <v>0.025</v>
      </c>
      <c r="E5" s="29">
        <v>0.025</v>
      </c>
      <c r="F5" s="29">
        <v>0.025</v>
      </c>
      <c r="G5" s="29">
        <v>0.025</v>
      </c>
      <c r="H5" s="29">
        <v>0.141</v>
      </c>
    </row>
    <row r="6" spans="1:8" ht="12.75">
      <c r="A6" s="28" t="s">
        <v>58</v>
      </c>
      <c r="B6" s="30">
        <v>0.02</v>
      </c>
      <c r="C6" s="30">
        <v>0.015</v>
      </c>
      <c r="D6" s="30">
        <v>0.015</v>
      </c>
      <c r="E6" s="30">
        <v>0.02</v>
      </c>
      <c r="F6" s="30">
        <v>0.02</v>
      </c>
      <c r="G6" s="30">
        <v>0.02</v>
      </c>
      <c r="H6" s="30">
        <v>0.115</v>
      </c>
    </row>
    <row r="7" spans="1:8" ht="12.75">
      <c r="A7" s="28" t="s">
        <v>59</v>
      </c>
      <c r="B7" s="30">
        <v>0.035</v>
      </c>
      <c r="C7" s="30">
        <v>0.035</v>
      </c>
      <c r="D7" s="30">
        <v>0.035</v>
      </c>
      <c r="E7" s="30">
        <v>0.04</v>
      </c>
      <c r="F7" s="30">
        <v>0.04</v>
      </c>
      <c r="G7" s="30">
        <v>0.05</v>
      </c>
      <c r="H7" s="30">
        <v>0.215</v>
      </c>
    </row>
    <row r="8" spans="1:8" ht="12.75">
      <c r="A8" s="20" t="s">
        <v>60</v>
      </c>
      <c r="B8" s="31">
        <v>0.02</v>
      </c>
      <c r="C8" s="31">
        <v>0.02</v>
      </c>
      <c r="D8" s="31">
        <v>0.02</v>
      </c>
      <c r="E8" s="31">
        <v>0.02</v>
      </c>
      <c r="F8" s="31">
        <v>0.02</v>
      </c>
      <c r="G8" s="31">
        <v>0.02</v>
      </c>
      <c r="H8" s="31">
        <v>0.115</v>
      </c>
    </row>
  </sheetData>
  <sheetProtection/>
  <mergeCells count="2">
    <mergeCell ref="A1:H1"/>
    <mergeCell ref="B2:H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M2"/>
    </sheetView>
  </sheetViews>
  <sheetFormatPr defaultColWidth="9.140625" defaultRowHeight="12.75"/>
  <cols>
    <col min="1" max="1" width="15.57421875" style="0" bestFit="1" customWidth="1"/>
    <col min="2" max="12" width="9.7109375" style="0" bestFit="1" customWidth="1"/>
    <col min="13" max="13" width="9.57421875" style="0" customWidth="1"/>
  </cols>
  <sheetData>
    <row r="1" spans="1:13" ht="12.75">
      <c r="A1" s="74" t="s">
        <v>76</v>
      </c>
      <c r="B1" s="75"/>
      <c r="C1" s="75"/>
      <c r="D1" s="75"/>
      <c r="E1" s="75"/>
      <c r="F1" s="75"/>
      <c r="G1" s="75"/>
      <c r="H1" s="75"/>
      <c r="I1" s="75"/>
      <c r="J1" s="75"/>
      <c r="K1" s="75"/>
      <c r="L1" s="75"/>
      <c r="M1" s="76"/>
    </row>
    <row r="2" spans="1:13" ht="12.75">
      <c r="A2" s="77"/>
      <c r="B2" s="78"/>
      <c r="C2" s="78"/>
      <c r="D2" s="78"/>
      <c r="E2" s="78"/>
      <c r="F2" s="78"/>
      <c r="G2" s="78"/>
      <c r="H2" s="78"/>
      <c r="I2" s="78"/>
      <c r="J2" s="78"/>
      <c r="K2" s="78"/>
      <c r="L2" s="78"/>
      <c r="M2" s="79"/>
    </row>
    <row r="3" spans="1:13" ht="12.75">
      <c r="A3" s="32"/>
      <c r="B3" s="33" t="s">
        <v>65</v>
      </c>
      <c r="C3" s="33" t="s">
        <v>66</v>
      </c>
      <c r="D3" s="33" t="s">
        <v>67</v>
      </c>
      <c r="E3" s="33" t="s">
        <v>68</v>
      </c>
      <c r="F3" s="33" t="s">
        <v>69</v>
      </c>
      <c r="G3" s="33" t="s">
        <v>70</v>
      </c>
      <c r="H3" s="33" t="s">
        <v>71</v>
      </c>
      <c r="I3" s="33" t="s">
        <v>79</v>
      </c>
      <c r="J3" s="33" t="s">
        <v>61</v>
      </c>
      <c r="K3" s="33" t="s">
        <v>62</v>
      </c>
      <c r="L3" s="33" t="s">
        <v>63</v>
      </c>
      <c r="M3" s="33" t="s">
        <v>64</v>
      </c>
    </row>
    <row r="4" spans="1:13" ht="12.75">
      <c r="A4" s="34" t="s">
        <v>72</v>
      </c>
      <c r="B4" s="35">
        <v>35000</v>
      </c>
      <c r="C4" s="35">
        <v>37000</v>
      </c>
      <c r="D4" s="35">
        <v>41000</v>
      </c>
      <c r="E4" s="35">
        <v>30000</v>
      </c>
      <c r="F4" s="35">
        <v>45000</v>
      </c>
      <c r="G4" s="35">
        <v>48000</v>
      </c>
      <c r="H4" s="35">
        <v>48000</v>
      </c>
      <c r="I4" s="35">
        <v>42000</v>
      </c>
      <c r="J4" s="35">
        <v>11000</v>
      </c>
      <c r="K4" s="35">
        <v>17000</v>
      </c>
      <c r="L4" s="35">
        <v>9000</v>
      </c>
      <c r="M4" s="35">
        <v>9000</v>
      </c>
    </row>
    <row r="5" spans="1:13" ht="12.75">
      <c r="A5" s="28" t="s">
        <v>75</v>
      </c>
      <c r="B5" s="36">
        <v>750000</v>
      </c>
      <c r="C5" s="36">
        <f>(B7)</f>
        <v>770000</v>
      </c>
      <c r="D5" s="36">
        <f aca="true" t="shared" si="0" ref="D5:M5">(C7)</f>
        <v>789000</v>
      </c>
      <c r="E5" s="36">
        <f t="shared" si="0"/>
        <v>809000</v>
      </c>
      <c r="F5" s="36">
        <f t="shared" si="0"/>
        <v>819000</v>
      </c>
      <c r="G5" s="36">
        <f t="shared" si="0"/>
        <v>839000</v>
      </c>
      <c r="H5" s="36">
        <f t="shared" si="0"/>
        <v>852000</v>
      </c>
      <c r="I5" s="36">
        <f t="shared" si="0"/>
        <v>865000</v>
      </c>
      <c r="J5" s="36">
        <f t="shared" si="0"/>
        <v>857000</v>
      </c>
      <c r="K5" s="36">
        <f t="shared" si="0"/>
        <v>823000</v>
      </c>
      <c r="L5" s="36">
        <f t="shared" si="0"/>
        <v>791000</v>
      </c>
      <c r="M5" s="36">
        <f t="shared" si="0"/>
        <v>746000</v>
      </c>
    </row>
    <row r="6" spans="1:13" ht="13.5" thickBot="1">
      <c r="A6" s="37" t="s">
        <v>73</v>
      </c>
      <c r="B6" s="38">
        <v>-15000</v>
      </c>
      <c r="C6" s="38">
        <v>-18000</v>
      </c>
      <c r="D6" s="38">
        <v>-21000</v>
      </c>
      <c r="E6" s="38">
        <v>-20000</v>
      </c>
      <c r="F6" s="38">
        <v>-25000</v>
      </c>
      <c r="G6" s="38">
        <v>-35000</v>
      </c>
      <c r="H6" s="38">
        <v>-35000</v>
      </c>
      <c r="I6" s="38">
        <v>-50000</v>
      </c>
      <c r="J6" s="38">
        <v>-45000</v>
      </c>
      <c r="K6" s="38">
        <v>-49000</v>
      </c>
      <c r="L6" s="38">
        <v>-54000</v>
      </c>
      <c r="M6" s="38">
        <v>-59000</v>
      </c>
    </row>
    <row r="7" spans="1:13" ht="14.25" thickBot="1" thickTop="1">
      <c r="A7" s="39" t="s">
        <v>74</v>
      </c>
      <c r="B7" s="40">
        <f>SUM(B4:B6)</f>
        <v>770000</v>
      </c>
      <c r="C7" s="40">
        <f aca="true" t="shared" si="1" ref="C7:M7">SUM(C4:C6)</f>
        <v>789000</v>
      </c>
      <c r="D7" s="40">
        <f t="shared" si="1"/>
        <v>809000</v>
      </c>
      <c r="E7" s="40">
        <f t="shared" si="1"/>
        <v>819000</v>
      </c>
      <c r="F7" s="40">
        <f t="shared" si="1"/>
        <v>839000</v>
      </c>
      <c r="G7" s="40">
        <f t="shared" si="1"/>
        <v>852000</v>
      </c>
      <c r="H7" s="40">
        <f t="shared" si="1"/>
        <v>865000</v>
      </c>
      <c r="I7" s="40">
        <f t="shared" si="1"/>
        <v>857000</v>
      </c>
      <c r="J7" s="40">
        <f t="shared" si="1"/>
        <v>823000</v>
      </c>
      <c r="K7" s="40">
        <f t="shared" si="1"/>
        <v>791000</v>
      </c>
      <c r="L7" s="40">
        <f t="shared" si="1"/>
        <v>746000</v>
      </c>
      <c r="M7" s="40">
        <f t="shared" si="1"/>
        <v>696000</v>
      </c>
    </row>
    <row r="8" ht="13.5" thickTop="1"/>
    <row r="29" spans="1:13" ht="12.75">
      <c r="A29" s="74" t="s">
        <v>77</v>
      </c>
      <c r="B29" s="75"/>
      <c r="C29" s="75"/>
      <c r="D29" s="75"/>
      <c r="E29" s="75"/>
      <c r="F29" s="75"/>
      <c r="G29" s="75"/>
      <c r="H29" s="75"/>
      <c r="I29" s="75"/>
      <c r="J29" s="75"/>
      <c r="K29" s="75"/>
      <c r="L29" s="75"/>
      <c r="M29" s="76"/>
    </row>
    <row r="30" spans="1:13" ht="12.75">
      <c r="A30" s="77"/>
      <c r="B30" s="78"/>
      <c r="C30" s="78"/>
      <c r="D30" s="78"/>
      <c r="E30" s="78"/>
      <c r="F30" s="78"/>
      <c r="G30" s="78"/>
      <c r="H30" s="78"/>
      <c r="I30" s="78"/>
      <c r="J30" s="78"/>
      <c r="K30" s="78"/>
      <c r="L30" s="78"/>
      <c r="M30" s="79"/>
    </row>
    <row r="31" spans="1:13" ht="13.5" thickBot="1">
      <c r="A31" s="32"/>
      <c r="B31" s="33" t="s">
        <v>65</v>
      </c>
      <c r="C31" s="33" t="s">
        <v>66</v>
      </c>
      <c r="D31" s="33" t="s">
        <v>67</v>
      </c>
      <c r="E31" s="33" t="s">
        <v>68</v>
      </c>
      <c r="F31" s="33" t="s">
        <v>69</v>
      </c>
      <c r="G31" s="33" t="s">
        <v>70</v>
      </c>
      <c r="H31" s="33" t="s">
        <v>71</v>
      </c>
      <c r="I31" s="33" t="s">
        <v>79</v>
      </c>
      <c r="J31" s="33" t="s">
        <v>61</v>
      </c>
      <c r="K31" s="33" t="s">
        <v>62</v>
      </c>
      <c r="L31" s="33" t="s">
        <v>63</v>
      </c>
      <c r="M31" s="33" t="s">
        <v>64</v>
      </c>
    </row>
    <row r="32" spans="1:13" ht="14.25" thickBot="1" thickTop="1">
      <c r="A32" s="39" t="s">
        <v>78</v>
      </c>
      <c r="B32" s="40">
        <v>3465000</v>
      </c>
      <c r="C32" s="40">
        <v>3589950</v>
      </c>
      <c r="D32" s="40">
        <v>3721400</v>
      </c>
      <c r="E32" s="40">
        <v>3808350</v>
      </c>
      <c r="F32" s="40">
        <v>3943300</v>
      </c>
      <c r="G32" s="40">
        <v>3961800</v>
      </c>
      <c r="H32" s="40">
        <v>4108750</v>
      </c>
      <c r="I32" s="40">
        <v>3770800</v>
      </c>
      <c r="J32" s="40">
        <v>3621200</v>
      </c>
      <c r="K32" s="40">
        <v>3401300</v>
      </c>
      <c r="L32" s="40">
        <v>3207800</v>
      </c>
      <c r="M32" s="40">
        <v>2992800</v>
      </c>
    </row>
    <row r="33" spans="2:13" ht="13.5" thickTop="1">
      <c r="B33" s="41"/>
      <c r="C33" s="41"/>
      <c r="D33" s="41"/>
      <c r="E33" s="41"/>
      <c r="F33" s="41"/>
      <c r="G33" s="41"/>
      <c r="H33" s="41"/>
      <c r="I33" s="41"/>
      <c r="J33" s="41"/>
      <c r="K33" s="41"/>
      <c r="L33" s="41"/>
      <c r="M33" s="41"/>
    </row>
  </sheetData>
  <sheetProtection/>
  <mergeCells count="2">
    <mergeCell ref="A1:M2"/>
    <mergeCell ref="A29:M30"/>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E1"/>
    </sheetView>
  </sheetViews>
  <sheetFormatPr defaultColWidth="9.140625" defaultRowHeight="12.75"/>
  <sheetData>
    <row r="1" spans="1:5" ht="12.75">
      <c r="A1" s="80" t="s">
        <v>80</v>
      </c>
      <c r="B1" s="81"/>
      <c r="C1" s="81"/>
      <c r="D1" s="81"/>
      <c r="E1" s="82"/>
    </row>
    <row r="2" spans="1:5" ht="12.75">
      <c r="A2" s="42"/>
      <c r="B2" s="43">
        <v>2002</v>
      </c>
      <c r="C2" s="43">
        <v>2003</v>
      </c>
      <c r="D2" s="43">
        <v>2004</v>
      </c>
      <c r="E2" s="43">
        <v>2005</v>
      </c>
    </row>
    <row r="3" spans="1:5" ht="12.75">
      <c r="A3" s="28" t="s">
        <v>81</v>
      </c>
      <c r="B3" s="44">
        <v>298</v>
      </c>
      <c r="C3" s="44">
        <v>305</v>
      </c>
      <c r="D3" s="44">
        <v>235</v>
      </c>
      <c r="E3" s="44">
        <v>238</v>
      </c>
    </row>
    <row r="4" spans="1:5" ht="12.75">
      <c r="A4" s="20" t="s">
        <v>82</v>
      </c>
      <c r="B4" s="45">
        <v>571</v>
      </c>
      <c r="C4" s="45">
        <v>582</v>
      </c>
      <c r="D4" s="45">
        <v>471</v>
      </c>
      <c r="E4" s="45">
        <v>475</v>
      </c>
    </row>
  </sheetData>
  <sheetProtection/>
  <mergeCells count="1">
    <mergeCell ref="A1:E1"/>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F2"/>
    </sheetView>
  </sheetViews>
  <sheetFormatPr defaultColWidth="9.140625" defaultRowHeight="12.75"/>
  <cols>
    <col min="1" max="1" width="15.57421875" style="0" bestFit="1" customWidth="1"/>
    <col min="2" max="6" width="9.7109375" style="0" bestFit="1" customWidth="1"/>
  </cols>
  <sheetData>
    <row r="1" spans="1:6" ht="12.75">
      <c r="A1" s="85" t="s">
        <v>89</v>
      </c>
      <c r="B1" s="86"/>
      <c r="C1" s="86"/>
      <c r="D1" s="86"/>
      <c r="E1" s="86"/>
      <c r="F1" s="87"/>
    </row>
    <row r="2" spans="1:6" ht="12.75">
      <c r="A2" s="88"/>
      <c r="B2" s="89"/>
      <c r="C2" s="89"/>
      <c r="D2" s="89"/>
      <c r="E2" s="89"/>
      <c r="F2" s="90"/>
    </row>
    <row r="3" spans="1:6" ht="12.75">
      <c r="A3" s="74" t="s">
        <v>86</v>
      </c>
      <c r="B3" s="83"/>
      <c r="C3" s="83"/>
      <c r="D3" s="83"/>
      <c r="E3" s="83"/>
      <c r="F3" s="84"/>
    </row>
    <row r="4" spans="1:6" ht="12.75">
      <c r="A4" s="77"/>
      <c r="B4" s="78"/>
      <c r="C4" s="78"/>
      <c r="D4" s="78"/>
      <c r="E4" s="78"/>
      <c r="F4" s="79"/>
    </row>
    <row r="5" spans="1:6" ht="12.75">
      <c r="A5" s="32"/>
      <c r="B5" s="33" t="s">
        <v>64</v>
      </c>
      <c r="C5" s="33" t="s">
        <v>87</v>
      </c>
      <c r="D5" s="33" t="s">
        <v>83</v>
      </c>
      <c r="E5" s="33" t="s">
        <v>84</v>
      </c>
      <c r="F5" s="33" t="s">
        <v>85</v>
      </c>
    </row>
    <row r="6" spans="1:6" ht="12.75">
      <c r="A6" s="34" t="s">
        <v>72</v>
      </c>
      <c r="B6" s="35">
        <v>9000</v>
      </c>
      <c r="C6" s="35">
        <v>19000</v>
      </c>
      <c r="D6" s="35">
        <v>28000</v>
      </c>
      <c r="E6" s="35">
        <v>37000</v>
      </c>
      <c r="F6" s="35">
        <v>42000</v>
      </c>
    </row>
    <row r="7" spans="1:6" ht="12.75">
      <c r="A7" s="28" t="s">
        <v>75</v>
      </c>
      <c r="B7" s="36">
        <v>746000</v>
      </c>
      <c r="C7" s="36">
        <f>B9</f>
        <v>696000</v>
      </c>
      <c r="D7" s="36">
        <f>C9</f>
        <v>695000</v>
      </c>
      <c r="E7" s="36">
        <f>D9</f>
        <v>708000</v>
      </c>
      <c r="F7" s="36">
        <f>E9</f>
        <v>733000</v>
      </c>
    </row>
    <row r="8" spans="1:6" ht="13.5" thickBot="1">
      <c r="A8" s="37" t="s">
        <v>73</v>
      </c>
      <c r="B8" s="38">
        <v>-59000</v>
      </c>
      <c r="C8" s="38">
        <v>-20000</v>
      </c>
      <c r="D8" s="38">
        <v>-15000</v>
      </c>
      <c r="E8" s="38">
        <v>-12000</v>
      </c>
      <c r="F8" s="38">
        <v>-8000</v>
      </c>
    </row>
    <row r="9" spans="1:6" ht="14.25" thickBot="1" thickTop="1">
      <c r="A9" s="39" t="s">
        <v>74</v>
      </c>
      <c r="B9" s="40">
        <f>SUM(B6:B8)</f>
        <v>696000</v>
      </c>
      <c r="C9" s="40">
        <f>SUM(C6:C8)</f>
        <v>695000</v>
      </c>
      <c r="D9" s="40">
        <f>SUM(D6:D8)</f>
        <v>708000</v>
      </c>
      <c r="E9" s="40">
        <f>SUM(E6:E8)</f>
        <v>733000</v>
      </c>
      <c r="F9" s="40">
        <f>SUM(F6:F8)</f>
        <v>767000</v>
      </c>
    </row>
    <row r="10" ht="13.5" thickTop="1"/>
    <row r="25" spans="1:6" ht="12.75">
      <c r="A25" s="74" t="s">
        <v>88</v>
      </c>
      <c r="B25" s="83"/>
      <c r="C25" s="83"/>
      <c r="D25" s="83"/>
      <c r="E25" s="83"/>
      <c r="F25" s="84"/>
    </row>
    <row r="26" spans="1:6" ht="12.75">
      <c r="A26" s="77"/>
      <c r="B26" s="78"/>
      <c r="C26" s="78"/>
      <c r="D26" s="78"/>
      <c r="E26" s="78"/>
      <c r="F26" s="79"/>
    </row>
    <row r="27" spans="1:6" ht="13.5" thickBot="1">
      <c r="A27" s="32"/>
      <c r="B27" s="33" t="s">
        <v>64</v>
      </c>
      <c r="C27" s="33" t="s">
        <v>87</v>
      </c>
      <c r="D27" s="33" t="s">
        <v>83</v>
      </c>
      <c r="E27" s="33" t="s">
        <v>84</v>
      </c>
      <c r="F27" s="33" t="s">
        <v>85</v>
      </c>
    </row>
    <row r="28" spans="1:6" ht="14.25" thickBot="1" thickTop="1">
      <c r="A28" s="39" t="s">
        <v>78</v>
      </c>
      <c r="B28" s="40">
        <v>3200895</v>
      </c>
      <c r="C28" s="40">
        <v>3575000</v>
      </c>
      <c r="D28" s="40">
        <v>3790000</v>
      </c>
      <c r="E28" s="40">
        <v>3920000</v>
      </c>
      <c r="F28" s="40">
        <v>4100000</v>
      </c>
    </row>
    <row r="29" ht="13.5" thickTop="1"/>
  </sheetData>
  <sheetProtection/>
  <mergeCells count="3">
    <mergeCell ref="A3:F4"/>
    <mergeCell ref="A25:F26"/>
    <mergeCell ref="A1:F2"/>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F9"/>
  <sheetViews>
    <sheetView zoomScalePageLayoutView="0" workbookViewId="0" topLeftCell="A1">
      <selection activeCell="A1" sqref="A1:F1"/>
    </sheetView>
  </sheetViews>
  <sheetFormatPr defaultColWidth="9.140625" defaultRowHeight="12.75"/>
  <cols>
    <col min="1" max="1" width="31.8515625" style="0" bestFit="1" customWidth="1"/>
    <col min="5" max="5" width="8.00390625" style="0" bestFit="1" customWidth="1"/>
    <col min="6" max="6" width="10.140625" style="0" bestFit="1" customWidth="1"/>
  </cols>
  <sheetData>
    <row r="1" spans="1:6" ht="12.75">
      <c r="A1" s="69" t="s">
        <v>90</v>
      </c>
      <c r="B1" s="70"/>
      <c r="C1" s="70"/>
      <c r="D1" s="70"/>
      <c r="E1" s="70"/>
      <c r="F1" s="71"/>
    </row>
    <row r="2" spans="1:6" ht="12.75">
      <c r="A2" s="46"/>
      <c r="B2" s="47" t="s">
        <v>61</v>
      </c>
      <c r="C2" s="47" t="s">
        <v>62</v>
      </c>
      <c r="D2" s="47" t="s">
        <v>63</v>
      </c>
      <c r="E2" s="47" t="s">
        <v>64</v>
      </c>
      <c r="F2" s="47" t="s">
        <v>91</v>
      </c>
    </row>
    <row r="3" spans="1:6" ht="12.75">
      <c r="A3" s="48" t="s">
        <v>94</v>
      </c>
      <c r="B3" s="49">
        <v>294</v>
      </c>
      <c r="C3" s="49">
        <v>387.5</v>
      </c>
      <c r="D3" s="49">
        <v>394</v>
      </c>
      <c r="E3" s="49">
        <v>359</v>
      </c>
      <c r="F3" s="50">
        <f>SUM(B3:E3)</f>
        <v>1434.5</v>
      </c>
    </row>
    <row r="4" spans="1:6" ht="13.5" thickBot="1">
      <c r="A4" s="51" t="s">
        <v>92</v>
      </c>
      <c r="B4" s="52">
        <v>0.82</v>
      </c>
      <c r="C4" s="52">
        <v>0.9</v>
      </c>
      <c r="D4" s="52">
        <v>0.97</v>
      </c>
      <c r="E4" s="52">
        <v>1.01</v>
      </c>
      <c r="F4" s="53">
        <f>SUM(B4:E4)/4</f>
        <v>0.925</v>
      </c>
    </row>
    <row r="5" spans="1:6" ht="14.25" thickBot="1" thickTop="1">
      <c r="A5" s="54" t="s">
        <v>95</v>
      </c>
      <c r="B5" s="55">
        <f>SUM(B3*B4)</f>
        <v>241.07999999999998</v>
      </c>
      <c r="C5" s="55">
        <f>SUM(C3*C4)</f>
        <v>348.75</v>
      </c>
      <c r="D5" s="55">
        <f>SUM(D3*D4)</f>
        <v>382.18</v>
      </c>
      <c r="E5" s="55">
        <f>SUM(E3*E4)</f>
        <v>362.59</v>
      </c>
      <c r="F5" s="56">
        <f>SUM(B5:E5)</f>
        <v>1334.6</v>
      </c>
    </row>
    <row r="6" spans="1:6" ht="13.5" thickTop="1">
      <c r="A6" s="48" t="s">
        <v>94</v>
      </c>
      <c r="B6" s="49">
        <v>294</v>
      </c>
      <c r="C6" s="49">
        <v>387.5</v>
      </c>
      <c r="D6" s="49">
        <v>394</v>
      </c>
      <c r="E6" s="49">
        <v>359</v>
      </c>
      <c r="F6" s="50">
        <f>SUM(B6:E6)</f>
        <v>1434.5</v>
      </c>
    </row>
    <row r="7" spans="1:6" ht="13.5" thickBot="1">
      <c r="A7" s="51" t="s">
        <v>93</v>
      </c>
      <c r="B7" s="52">
        <v>0.82</v>
      </c>
      <c r="C7" s="52">
        <v>0.82</v>
      </c>
      <c r="D7" s="52">
        <v>0.82</v>
      </c>
      <c r="E7" s="52">
        <v>0.82</v>
      </c>
      <c r="F7" s="53">
        <f>SUM(B7:E7)/4</f>
        <v>0.82</v>
      </c>
    </row>
    <row r="8" spans="1:6" ht="14.25" thickBot="1" thickTop="1">
      <c r="A8" s="54" t="s">
        <v>96</v>
      </c>
      <c r="B8" s="55">
        <f>SUM(B6*B7)</f>
        <v>241.07999999999998</v>
      </c>
      <c r="C8" s="55">
        <f>SUM(C6*C7)</f>
        <v>317.75</v>
      </c>
      <c r="D8" s="55">
        <f>SUM(D6*D7)</f>
        <v>323.08</v>
      </c>
      <c r="E8" s="55">
        <f>SUM(E6*E7)</f>
        <v>294.38</v>
      </c>
      <c r="F8" s="56">
        <f>SUM(B8:E8)</f>
        <v>1176.29</v>
      </c>
    </row>
    <row r="9" spans="1:6" ht="14.25" thickBot="1" thickTop="1">
      <c r="A9" s="57" t="s">
        <v>97</v>
      </c>
      <c r="B9" s="56">
        <f>SUM(B5-B8)</f>
        <v>0</v>
      </c>
      <c r="C9" s="56">
        <f>SUM(C5-C8)</f>
        <v>31</v>
      </c>
      <c r="D9" s="56">
        <f>SUM(D5-D8)</f>
        <v>59.10000000000002</v>
      </c>
      <c r="E9" s="56">
        <f>SUM(E5-E8)</f>
        <v>68.20999999999998</v>
      </c>
      <c r="F9" s="56">
        <f>SUM(F5-F8)</f>
        <v>158.30999999999995</v>
      </c>
    </row>
    <row r="10" ht="13.5" thickTop="1"/>
  </sheetData>
  <sheetProtection/>
  <mergeCells count="1">
    <mergeCell ref="A1:F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46"/>
  <sheetViews>
    <sheetView zoomScalePageLayoutView="0" workbookViewId="0" topLeftCell="A1">
      <selection activeCell="A1" sqref="A1:H1"/>
    </sheetView>
  </sheetViews>
  <sheetFormatPr defaultColWidth="9.140625" defaultRowHeight="12.75"/>
  <cols>
    <col min="1" max="1" width="20.28125" style="0" bestFit="1" customWidth="1"/>
  </cols>
  <sheetData>
    <row r="1" spans="1:8" ht="13.5" thickBot="1">
      <c r="A1" s="91" t="s">
        <v>98</v>
      </c>
      <c r="B1" s="92"/>
      <c r="C1" s="92"/>
      <c r="D1" s="92"/>
      <c r="E1" s="92"/>
      <c r="F1" s="92"/>
      <c r="G1" s="92"/>
      <c r="H1" s="93"/>
    </row>
    <row r="2" spans="1:8" ht="12.75">
      <c r="A2" s="94" t="s">
        <v>99</v>
      </c>
      <c r="B2" s="95"/>
      <c r="C2" s="95"/>
      <c r="D2" s="95"/>
      <c r="E2" s="95"/>
      <c r="F2" s="95"/>
      <c r="G2" s="95"/>
      <c r="H2" s="96"/>
    </row>
    <row r="3" spans="1:8" ht="12.75">
      <c r="A3" s="58" t="s">
        <v>100</v>
      </c>
      <c r="B3" s="97" t="s">
        <v>101</v>
      </c>
      <c r="C3" s="97"/>
      <c r="D3" s="97"/>
      <c r="E3" s="97"/>
      <c r="F3" s="97"/>
      <c r="G3" s="97"/>
      <c r="H3" s="97"/>
    </row>
    <row r="4" spans="1:8" ht="12.75">
      <c r="A4" s="59" t="s">
        <v>102</v>
      </c>
      <c r="B4" s="98" t="s">
        <v>103</v>
      </c>
      <c r="C4" s="98"/>
      <c r="D4" s="98"/>
      <c r="E4" s="98"/>
      <c r="F4" s="98"/>
      <c r="G4" s="98"/>
      <c r="H4" s="98"/>
    </row>
    <row r="5" spans="1:8" ht="12.75">
      <c r="A5" s="59" t="s">
        <v>100</v>
      </c>
      <c r="B5" s="98" t="s">
        <v>104</v>
      </c>
      <c r="C5" s="98"/>
      <c r="D5" s="98"/>
      <c r="E5" s="98"/>
      <c r="F5" s="98"/>
      <c r="G5" s="98"/>
      <c r="H5" s="98"/>
    </row>
    <row r="6" spans="1:8" ht="12.75">
      <c r="A6" s="59" t="s">
        <v>102</v>
      </c>
      <c r="B6" s="98" t="s">
        <v>105</v>
      </c>
      <c r="C6" s="98"/>
      <c r="D6" s="98"/>
      <c r="E6" s="98"/>
      <c r="F6" s="98"/>
      <c r="G6" s="98"/>
      <c r="H6" s="98"/>
    </row>
    <row r="7" spans="1:8" ht="12.75">
      <c r="A7" s="59" t="s">
        <v>100</v>
      </c>
      <c r="B7" s="98" t="s">
        <v>106</v>
      </c>
      <c r="C7" s="98"/>
      <c r="D7" s="98"/>
      <c r="E7" s="98"/>
      <c r="F7" s="98"/>
      <c r="G7" s="98"/>
      <c r="H7" s="98"/>
    </row>
    <row r="8" spans="1:8" ht="12.75">
      <c r="A8" s="59" t="s">
        <v>102</v>
      </c>
      <c r="B8" s="98" t="s">
        <v>107</v>
      </c>
      <c r="C8" s="98"/>
      <c r="D8" s="98"/>
      <c r="E8" s="98"/>
      <c r="F8" s="98"/>
      <c r="G8" s="98"/>
      <c r="H8" s="98"/>
    </row>
    <row r="9" spans="1:8" ht="12.75">
      <c r="A9" s="59" t="s">
        <v>100</v>
      </c>
      <c r="B9" s="98" t="s">
        <v>108</v>
      </c>
      <c r="C9" s="98"/>
      <c r="D9" s="98"/>
      <c r="E9" s="98"/>
      <c r="F9" s="98"/>
      <c r="G9" s="98"/>
      <c r="H9" s="98"/>
    </row>
    <row r="10" spans="1:8" ht="12.75">
      <c r="A10" s="59" t="s">
        <v>102</v>
      </c>
      <c r="B10" s="98" t="s">
        <v>109</v>
      </c>
      <c r="C10" s="98"/>
      <c r="D10" s="98"/>
      <c r="E10" s="98"/>
      <c r="F10" s="98"/>
      <c r="G10" s="98"/>
      <c r="H10" s="98"/>
    </row>
    <row r="11" spans="1:8" ht="12.75">
      <c r="A11" s="59" t="s">
        <v>100</v>
      </c>
      <c r="B11" s="98" t="s">
        <v>110</v>
      </c>
      <c r="C11" s="98"/>
      <c r="D11" s="98"/>
      <c r="E11" s="98"/>
      <c r="F11" s="98"/>
      <c r="G11" s="98"/>
      <c r="H11" s="98"/>
    </row>
    <row r="12" spans="1:8" ht="12.75">
      <c r="A12" s="59" t="s">
        <v>102</v>
      </c>
      <c r="B12" s="98" t="s">
        <v>111</v>
      </c>
      <c r="C12" s="98"/>
      <c r="D12" s="98"/>
      <c r="E12" s="98"/>
      <c r="F12" s="98"/>
      <c r="G12" s="98"/>
      <c r="H12" s="98"/>
    </row>
    <row r="13" spans="1:8" ht="12.75">
      <c r="A13" s="59" t="s">
        <v>100</v>
      </c>
      <c r="B13" s="98" t="s">
        <v>112</v>
      </c>
      <c r="C13" s="98"/>
      <c r="D13" s="98"/>
      <c r="E13" s="98"/>
      <c r="F13" s="98"/>
      <c r="G13" s="98"/>
      <c r="H13" s="98"/>
    </row>
    <row r="14" spans="1:8" ht="12.75">
      <c r="A14" s="60" t="s">
        <v>102</v>
      </c>
      <c r="B14" s="99" t="s">
        <v>113</v>
      </c>
      <c r="C14" s="99"/>
      <c r="D14" s="99"/>
      <c r="E14" s="99"/>
      <c r="F14" s="99"/>
      <c r="G14" s="99"/>
      <c r="H14" s="99"/>
    </row>
    <row r="15" spans="1:8" ht="12.75">
      <c r="A15" s="100" t="s">
        <v>114</v>
      </c>
      <c r="B15" s="101"/>
      <c r="C15" s="101"/>
      <c r="D15" s="101"/>
      <c r="E15" s="101"/>
      <c r="F15" s="101"/>
      <c r="G15" s="101"/>
      <c r="H15" s="102"/>
    </row>
    <row r="16" spans="1:8" ht="12.75">
      <c r="A16" s="58" t="s">
        <v>100</v>
      </c>
      <c r="B16" s="97" t="s">
        <v>115</v>
      </c>
      <c r="C16" s="97"/>
      <c r="D16" s="97"/>
      <c r="E16" s="97"/>
      <c r="F16" s="97"/>
      <c r="G16" s="97"/>
      <c r="H16" s="97"/>
    </row>
    <row r="17" spans="1:8" ht="12.75">
      <c r="A17" s="59" t="s">
        <v>102</v>
      </c>
      <c r="B17" s="98" t="s">
        <v>116</v>
      </c>
      <c r="C17" s="98"/>
      <c r="D17" s="98"/>
      <c r="E17" s="98"/>
      <c r="F17" s="98"/>
      <c r="G17" s="98"/>
      <c r="H17" s="98"/>
    </row>
    <row r="18" spans="1:8" ht="12.75">
      <c r="A18" s="59" t="s">
        <v>100</v>
      </c>
      <c r="B18" s="98" t="s">
        <v>117</v>
      </c>
      <c r="C18" s="98"/>
      <c r="D18" s="98"/>
      <c r="E18" s="98"/>
      <c r="F18" s="98"/>
      <c r="G18" s="98"/>
      <c r="H18" s="98"/>
    </row>
    <row r="19" spans="1:8" ht="12.75">
      <c r="A19" s="59" t="s">
        <v>102</v>
      </c>
      <c r="B19" s="98" t="s">
        <v>118</v>
      </c>
      <c r="C19" s="98"/>
      <c r="D19" s="98"/>
      <c r="E19" s="98"/>
      <c r="F19" s="98"/>
      <c r="G19" s="98"/>
      <c r="H19" s="98"/>
    </row>
    <row r="20" spans="1:8" ht="12.75">
      <c r="A20" s="59" t="s">
        <v>100</v>
      </c>
      <c r="B20" s="98" t="s">
        <v>119</v>
      </c>
      <c r="C20" s="98"/>
      <c r="D20" s="98"/>
      <c r="E20" s="98"/>
      <c r="F20" s="98"/>
      <c r="G20" s="98"/>
      <c r="H20" s="98"/>
    </row>
    <row r="21" spans="1:8" ht="12.75">
      <c r="A21" s="59" t="s">
        <v>102</v>
      </c>
      <c r="B21" s="98" t="s">
        <v>120</v>
      </c>
      <c r="C21" s="98"/>
      <c r="D21" s="98"/>
      <c r="E21" s="98"/>
      <c r="F21" s="98"/>
      <c r="G21" s="98"/>
      <c r="H21" s="98"/>
    </row>
    <row r="22" spans="1:8" ht="12.75">
      <c r="A22" s="59" t="s">
        <v>100</v>
      </c>
      <c r="B22" s="98" t="s">
        <v>121</v>
      </c>
      <c r="C22" s="98"/>
      <c r="D22" s="98"/>
      <c r="E22" s="98"/>
      <c r="F22" s="98"/>
      <c r="G22" s="98"/>
      <c r="H22" s="98"/>
    </row>
    <row r="23" spans="1:8" ht="12.75">
      <c r="A23" s="59" t="s">
        <v>102</v>
      </c>
      <c r="B23" s="98" t="s">
        <v>122</v>
      </c>
      <c r="C23" s="98"/>
      <c r="D23" s="98"/>
      <c r="E23" s="98"/>
      <c r="F23" s="98"/>
      <c r="G23" s="98"/>
      <c r="H23" s="98"/>
    </row>
    <row r="24" spans="1:8" ht="12.75">
      <c r="A24" s="59" t="s">
        <v>100</v>
      </c>
      <c r="B24" s="98" t="s">
        <v>123</v>
      </c>
      <c r="C24" s="98"/>
      <c r="D24" s="98"/>
      <c r="E24" s="98"/>
      <c r="F24" s="98"/>
      <c r="G24" s="98"/>
      <c r="H24" s="98"/>
    </row>
    <row r="25" spans="1:8" ht="12.75">
      <c r="A25" s="59" t="s">
        <v>102</v>
      </c>
      <c r="B25" s="98" t="s">
        <v>124</v>
      </c>
      <c r="C25" s="98"/>
      <c r="D25" s="98"/>
      <c r="E25" s="98"/>
      <c r="F25" s="98"/>
      <c r="G25" s="98"/>
      <c r="H25" s="98"/>
    </row>
    <row r="26" spans="1:8" ht="12.75">
      <c r="A26" s="59" t="s">
        <v>100</v>
      </c>
      <c r="B26" s="98" t="s">
        <v>125</v>
      </c>
      <c r="C26" s="98"/>
      <c r="D26" s="98"/>
      <c r="E26" s="98"/>
      <c r="F26" s="98"/>
      <c r="G26" s="98"/>
      <c r="H26" s="98"/>
    </row>
    <row r="27" spans="1:8" ht="12.75">
      <c r="A27" s="60" t="s">
        <v>102</v>
      </c>
      <c r="B27" s="99" t="s">
        <v>126</v>
      </c>
      <c r="C27" s="99"/>
      <c r="D27" s="99"/>
      <c r="E27" s="99"/>
      <c r="F27" s="99"/>
      <c r="G27" s="99"/>
      <c r="H27" s="99"/>
    </row>
    <row r="28" spans="1:8" ht="12.75">
      <c r="A28" s="100" t="s">
        <v>127</v>
      </c>
      <c r="B28" s="101"/>
      <c r="C28" s="101"/>
      <c r="D28" s="101"/>
      <c r="E28" s="101"/>
      <c r="F28" s="101"/>
      <c r="G28" s="101"/>
      <c r="H28" s="102"/>
    </row>
    <row r="29" spans="1:8" ht="12.75">
      <c r="A29" s="58" t="s">
        <v>100</v>
      </c>
      <c r="B29" s="97" t="s">
        <v>128</v>
      </c>
      <c r="C29" s="97"/>
      <c r="D29" s="97"/>
      <c r="E29" s="97"/>
      <c r="F29" s="97"/>
      <c r="G29" s="97"/>
      <c r="H29" s="97"/>
    </row>
    <row r="30" spans="1:8" ht="12.75">
      <c r="A30" s="59" t="s">
        <v>102</v>
      </c>
      <c r="B30" s="98" t="s">
        <v>129</v>
      </c>
      <c r="C30" s="98"/>
      <c r="D30" s="98"/>
      <c r="E30" s="98"/>
      <c r="F30" s="98"/>
      <c r="G30" s="98"/>
      <c r="H30" s="98"/>
    </row>
    <row r="31" spans="1:8" ht="12.75">
      <c r="A31" s="59" t="s">
        <v>100</v>
      </c>
      <c r="B31" s="98" t="s">
        <v>130</v>
      </c>
      <c r="C31" s="98"/>
      <c r="D31" s="98"/>
      <c r="E31" s="98"/>
      <c r="F31" s="98"/>
      <c r="G31" s="98"/>
      <c r="H31" s="98"/>
    </row>
    <row r="32" spans="1:8" ht="12.75">
      <c r="A32" s="59" t="s">
        <v>102</v>
      </c>
      <c r="B32" s="98" t="s">
        <v>131</v>
      </c>
      <c r="C32" s="98"/>
      <c r="D32" s="98"/>
      <c r="E32" s="98"/>
      <c r="F32" s="98"/>
      <c r="G32" s="98"/>
      <c r="H32" s="98"/>
    </row>
    <row r="33" spans="1:8" ht="12.75">
      <c r="A33" s="59" t="s">
        <v>100</v>
      </c>
      <c r="B33" s="98" t="s">
        <v>132</v>
      </c>
      <c r="C33" s="98"/>
      <c r="D33" s="98"/>
      <c r="E33" s="98"/>
      <c r="F33" s="98"/>
      <c r="G33" s="98"/>
      <c r="H33" s="98"/>
    </row>
    <row r="34" spans="1:8" ht="12.75">
      <c r="A34" s="59" t="s">
        <v>102</v>
      </c>
      <c r="B34" s="98" t="s">
        <v>133</v>
      </c>
      <c r="C34" s="98"/>
      <c r="D34" s="98"/>
      <c r="E34" s="98"/>
      <c r="F34" s="98"/>
      <c r="G34" s="98"/>
      <c r="H34" s="98"/>
    </row>
    <row r="35" spans="1:8" ht="12.75">
      <c r="A35" s="59" t="s">
        <v>100</v>
      </c>
      <c r="B35" s="98" t="s">
        <v>134</v>
      </c>
      <c r="C35" s="98"/>
      <c r="D35" s="98"/>
      <c r="E35" s="98"/>
      <c r="F35" s="98"/>
      <c r="G35" s="98"/>
      <c r="H35" s="98"/>
    </row>
    <row r="36" spans="1:8" ht="12.75">
      <c r="A36" s="59" t="s">
        <v>102</v>
      </c>
      <c r="B36" s="98" t="s">
        <v>135</v>
      </c>
      <c r="C36" s="98"/>
      <c r="D36" s="98"/>
      <c r="E36" s="98"/>
      <c r="F36" s="98"/>
      <c r="G36" s="98"/>
      <c r="H36" s="98"/>
    </row>
    <row r="37" spans="1:8" ht="12.75">
      <c r="A37" s="59" t="s">
        <v>100</v>
      </c>
      <c r="B37" s="98" t="s">
        <v>136</v>
      </c>
      <c r="C37" s="98"/>
      <c r="D37" s="98"/>
      <c r="E37" s="98"/>
      <c r="F37" s="98"/>
      <c r="G37" s="98"/>
      <c r="H37" s="98"/>
    </row>
    <row r="38" spans="1:8" ht="12.75">
      <c r="A38" s="59" t="s">
        <v>102</v>
      </c>
      <c r="B38" s="98" t="s">
        <v>137</v>
      </c>
      <c r="C38" s="98"/>
      <c r="D38" s="98"/>
      <c r="E38" s="98"/>
      <c r="F38" s="98"/>
      <c r="G38" s="98"/>
      <c r="H38" s="98"/>
    </row>
    <row r="39" spans="1:8" ht="12.75">
      <c r="A39" s="59" t="s">
        <v>100</v>
      </c>
      <c r="B39" s="98" t="s">
        <v>138</v>
      </c>
      <c r="C39" s="98"/>
      <c r="D39" s="98"/>
      <c r="E39" s="98"/>
      <c r="F39" s="98"/>
      <c r="G39" s="98"/>
      <c r="H39" s="98"/>
    </row>
    <row r="40" spans="1:8" ht="12.75">
      <c r="A40" s="59" t="s">
        <v>102</v>
      </c>
      <c r="B40" s="98" t="s">
        <v>139</v>
      </c>
      <c r="C40" s="98"/>
      <c r="D40" s="98"/>
      <c r="E40" s="98"/>
      <c r="F40" s="98"/>
      <c r="G40" s="98"/>
      <c r="H40" s="98"/>
    </row>
    <row r="41" spans="1:8" ht="12.75">
      <c r="A41" s="59" t="s">
        <v>100</v>
      </c>
      <c r="B41" s="98" t="s">
        <v>140</v>
      </c>
      <c r="C41" s="98"/>
      <c r="D41" s="98"/>
      <c r="E41" s="98"/>
      <c r="F41" s="98"/>
      <c r="G41" s="98"/>
      <c r="H41" s="98"/>
    </row>
    <row r="42" spans="1:8" ht="12.75">
      <c r="A42" s="59" t="s">
        <v>102</v>
      </c>
      <c r="B42" s="98" t="s">
        <v>141</v>
      </c>
      <c r="C42" s="98"/>
      <c r="D42" s="98"/>
      <c r="E42" s="98"/>
      <c r="F42" s="98"/>
      <c r="G42" s="98"/>
      <c r="H42" s="98"/>
    </row>
    <row r="43" spans="1:8" ht="12.75">
      <c r="A43" s="59" t="s">
        <v>100</v>
      </c>
      <c r="B43" s="98" t="s">
        <v>142</v>
      </c>
      <c r="C43" s="98"/>
      <c r="D43" s="98"/>
      <c r="E43" s="98"/>
      <c r="F43" s="98"/>
      <c r="G43" s="98"/>
      <c r="H43" s="98"/>
    </row>
    <row r="44" spans="1:8" ht="12.75">
      <c r="A44" s="59" t="s">
        <v>102</v>
      </c>
      <c r="B44" s="98" t="s">
        <v>143</v>
      </c>
      <c r="C44" s="98"/>
      <c r="D44" s="98"/>
      <c r="E44" s="98"/>
      <c r="F44" s="98"/>
      <c r="G44" s="98"/>
      <c r="H44" s="98"/>
    </row>
    <row r="45" spans="1:8" ht="12.75">
      <c r="A45" s="59" t="s">
        <v>100</v>
      </c>
      <c r="B45" s="98" t="s">
        <v>144</v>
      </c>
      <c r="C45" s="98"/>
      <c r="D45" s="98"/>
      <c r="E45" s="98"/>
      <c r="F45" s="98"/>
      <c r="G45" s="98"/>
      <c r="H45" s="98"/>
    </row>
    <row r="46" spans="1:8" ht="12.75">
      <c r="A46" s="60" t="s">
        <v>102</v>
      </c>
      <c r="B46" s="99" t="s">
        <v>145</v>
      </c>
      <c r="C46" s="99"/>
      <c r="D46" s="99"/>
      <c r="E46" s="99"/>
      <c r="F46" s="99"/>
      <c r="G46" s="99"/>
      <c r="H46" s="99"/>
    </row>
  </sheetData>
  <sheetProtection/>
  <mergeCells count="46">
    <mergeCell ref="B37:H37"/>
    <mergeCell ref="B38:H38"/>
    <mergeCell ref="B39:H39"/>
    <mergeCell ref="B40:H40"/>
    <mergeCell ref="B45:H45"/>
    <mergeCell ref="B46:H46"/>
    <mergeCell ref="B41:H41"/>
    <mergeCell ref="B42:H42"/>
    <mergeCell ref="B43:H43"/>
    <mergeCell ref="B44:H44"/>
    <mergeCell ref="B31:H31"/>
    <mergeCell ref="B32:H32"/>
    <mergeCell ref="B33:H33"/>
    <mergeCell ref="B34:H34"/>
    <mergeCell ref="B35:H35"/>
    <mergeCell ref="B36:H36"/>
    <mergeCell ref="B25:H25"/>
    <mergeCell ref="B26:H26"/>
    <mergeCell ref="B27:H27"/>
    <mergeCell ref="A28:H28"/>
    <mergeCell ref="B29:H29"/>
    <mergeCell ref="B30:H30"/>
    <mergeCell ref="B19:H19"/>
    <mergeCell ref="B20:H20"/>
    <mergeCell ref="B21:H21"/>
    <mergeCell ref="B22:H22"/>
    <mergeCell ref="B23:H23"/>
    <mergeCell ref="B24:H24"/>
    <mergeCell ref="B13:H13"/>
    <mergeCell ref="B14:H14"/>
    <mergeCell ref="A15:H15"/>
    <mergeCell ref="B16:H16"/>
    <mergeCell ref="B17:H17"/>
    <mergeCell ref="B18:H18"/>
    <mergeCell ref="B7:H7"/>
    <mergeCell ref="B8:H8"/>
    <mergeCell ref="B9:H9"/>
    <mergeCell ref="B10:H10"/>
    <mergeCell ref="B11:H11"/>
    <mergeCell ref="B12:H12"/>
    <mergeCell ref="A1:H1"/>
    <mergeCell ref="A2:H2"/>
    <mergeCell ref="B3:H3"/>
    <mergeCell ref="B4:H4"/>
    <mergeCell ref="B5:H5"/>
    <mergeCell ref="B6:H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Apollo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Phoenix</dc:creator>
  <cp:keywords/>
  <dc:description/>
  <cp:lastModifiedBy>Erik Spoelstra</cp:lastModifiedBy>
  <dcterms:created xsi:type="dcterms:W3CDTF">2006-01-30T18:59:50Z</dcterms:created>
  <dcterms:modified xsi:type="dcterms:W3CDTF">2009-03-13T15:28:52Z</dcterms:modified>
  <cp:category/>
  <cp:version/>
  <cp:contentType/>
  <cp:contentStatus/>
</cp:coreProperties>
</file>