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0380" windowHeight="5772" activeTab="0"/>
  </bookViews>
  <sheets>
    <sheet name="Contents" sheetId="1" r:id="rId1"/>
    <sheet name="Hyp Mean - One Sample" sheetId="2" r:id="rId2"/>
    <sheet name="Hyp Mean - One Sample (data)" sheetId="3" r:id="rId3"/>
    <sheet name="Hyp Test Prop - One Sample" sheetId="4" r:id="rId4"/>
  </sheets>
  <definedNames>
    <definedName name="_xlnm.Print_Area" localSheetId="1">'Hyp Mean - One Sample'!$A$1:$G$30</definedName>
    <definedName name="_xlnm.Print_Area" localSheetId="2">'Hyp Mean - One Sample (data)'!$D$1:$J$30</definedName>
    <definedName name="_xlnm.Print_Area" localSheetId="3">'Hyp Test Prop - One Sample'!$A$1:$F$30</definedName>
  </definedNames>
  <calcPr fullCalcOnLoad="1"/>
</workbook>
</file>

<file path=xl/comments2.xml><?xml version="1.0" encoding="utf-8"?>
<comments xmlns="http://schemas.openxmlformats.org/spreadsheetml/2006/main">
  <authors>
    <author>Jim Mirabella</author>
  </authors>
  <commentList>
    <comment ref="B9" authorId="0">
      <text>
        <r>
          <rPr>
            <b/>
            <sz val="8"/>
            <rFont val="Tahoma"/>
            <family val="0"/>
          </rPr>
          <t>If the sample size is less than 30, the statistic is the t-score.  If the sample size is greater than 30, the statistic is the z-score.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This is the hypothesized value that is being tested.</t>
        </r>
      </text>
    </comment>
    <comment ref="B6" authorId="0">
      <text>
        <r>
          <rPr>
            <b/>
            <sz val="8"/>
            <rFont val="Tahoma"/>
            <family val="0"/>
          </rPr>
          <t>This is the mean of the sample that is being compared to the hypothesized value.</t>
        </r>
      </text>
    </comment>
    <comment ref="D12" authorId="0">
      <text>
        <r>
          <rPr>
            <b/>
            <sz val="8"/>
            <rFont val="Tahoma"/>
            <family val="0"/>
          </rPr>
          <t>A p-value is the probability of making a type 1 error if you reject the null hypothesis.  In other words, it is the probability you would be making a mistake to reject the null.</t>
        </r>
      </text>
    </comment>
    <comment ref="E12" authorId="0">
      <text>
        <r>
          <rPr>
            <b/>
            <sz val="8"/>
            <rFont val="Tahoma"/>
            <family val="0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  <comment ref="A12" authorId="0">
      <text>
        <r>
          <rPr>
            <b/>
            <sz val="8"/>
            <rFont val="Tahoma"/>
            <family val="0"/>
          </rPr>
          <t>Depending on the alternate hypothesis, you select the appropriate test and make the subsequent decision.</t>
        </r>
      </text>
    </comment>
    <comment ref="B4" authorId="0">
      <text>
        <r>
          <rPr>
            <b/>
            <sz val="8"/>
            <rFont val="Tahoma"/>
            <family val="0"/>
          </rPr>
          <t>Also referred to as ALPHA.  This is your tolerance for error; it is the probability of incorrectly rejecting the null hypothesis.</t>
        </r>
      </text>
    </comment>
  </commentList>
</comments>
</file>

<file path=xl/comments3.xml><?xml version="1.0" encoding="utf-8"?>
<comments xmlns="http://schemas.openxmlformats.org/spreadsheetml/2006/main">
  <authors>
    <author>Jim Mirabella</author>
  </authors>
  <commentList>
    <comment ref="E9" authorId="0">
      <text>
        <r>
          <rPr>
            <b/>
            <sz val="8"/>
            <rFont val="Tahoma"/>
            <family val="0"/>
          </rPr>
          <t>If the sample size is less than 30, the statistic is the t-score.  If the sample size is greater than 30, the statistic is the z-score.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This is the hypothesized value that is being tested.</t>
        </r>
      </text>
    </comment>
    <comment ref="E6" authorId="0">
      <text>
        <r>
          <rPr>
            <b/>
            <sz val="8"/>
            <rFont val="Tahoma"/>
            <family val="0"/>
          </rPr>
          <t>This is the mean of the sample that is being compared to the hypothesized value.</t>
        </r>
      </text>
    </comment>
    <comment ref="G12" authorId="0">
      <text>
        <r>
          <rPr>
            <b/>
            <sz val="8"/>
            <rFont val="Tahoma"/>
            <family val="0"/>
          </rPr>
          <t>A p-value is the probability of making a type 1 error if you reject the null hypothesis.  In other words, it is the probability you would be making a mistake to reject the null.</t>
        </r>
      </text>
    </comment>
    <comment ref="H12" authorId="0">
      <text>
        <r>
          <rPr>
            <b/>
            <sz val="8"/>
            <rFont val="Tahoma"/>
            <family val="0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  <comment ref="D12" authorId="0">
      <text>
        <r>
          <rPr>
            <b/>
            <sz val="8"/>
            <rFont val="Tahoma"/>
            <family val="0"/>
          </rPr>
          <t>Depending on the alternate hypothesis, you select the appropriate test and make the subsequent decision.</t>
        </r>
      </text>
    </comment>
    <comment ref="E4" authorId="0">
      <text>
        <r>
          <rPr>
            <b/>
            <sz val="8"/>
            <rFont val="Tahoma"/>
            <family val="0"/>
          </rPr>
          <t>Also referred to as ALPHA.  This is your tolerance for error; it is the probability of incorrectly rejecting the null hypothesis.</t>
        </r>
      </text>
    </comment>
  </commentList>
</comments>
</file>

<file path=xl/comments4.xml><?xml version="1.0" encoding="utf-8"?>
<comments xmlns="http://schemas.openxmlformats.org/spreadsheetml/2006/main">
  <authors>
    <author>Jim Mirabella</author>
  </authors>
  <commentList>
    <comment ref="A13" authorId="0">
      <text>
        <r>
          <rPr>
            <b/>
            <sz val="8"/>
            <rFont val="Tahoma"/>
            <family val="0"/>
          </rPr>
          <t>Depending on the alternate hypothesis, you select the appropriate test and make the subsequent decision.</t>
        </r>
      </text>
    </comment>
    <comment ref="D13" authorId="0">
      <text>
        <r>
          <rPr>
            <b/>
            <sz val="8"/>
            <rFont val="Tahoma"/>
            <family val="0"/>
          </rPr>
          <t>A p-value is the probability of making a type 1 error if you reject the null hypothesis.  In other words, it is the probability you would be making a mistake to reject the null.</t>
        </r>
      </text>
    </comment>
    <comment ref="B3" authorId="0">
      <text>
        <r>
          <rPr>
            <b/>
            <sz val="8"/>
            <rFont val="Tahoma"/>
            <family val="0"/>
          </rPr>
          <t>This is the hypothesized value that is being tested.</t>
        </r>
      </text>
    </comment>
    <comment ref="B4" authorId="0">
      <text>
        <r>
          <rPr>
            <b/>
            <sz val="8"/>
            <rFont val="Tahoma"/>
            <family val="0"/>
          </rPr>
          <t>Also referred to as ALPHA.  This is your tolerance for error; it is the probability of incorrectly rejecting the null hypothesis.</t>
        </r>
      </text>
    </comment>
    <comment ref="B5" authorId="0">
      <text>
        <r>
          <rPr>
            <b/>
            <sz val="8"/>
            <rFont val="Tahoma"/>
            <family val="0"/>
          </rPr>
          <t>This is the number of observations in the sample that meet the specified condition.</t>
        </r>
      </text>
    </comment>
    <comment ref="E13" authorId="0">
      <text>
        <r>
          <rPr>
            <b/>
            <sz val="8"/>
            <rFont val="Tahoma"/>
            <family val="0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sharedStrings.xml><?xml version="1.0" encoding="utf-8"?>
<sst xmlns="http://schemas.openxmlformats.org/spreadsheetml/2006/main" count="294" uniqueCount="256">
  <si>
    <t>Level of Significance</t>
  </si>
  <si>
    <t>Sample Size</t>
  </si>
  <si>
    <t>Sample Mean</t>
  </si>
  <si>
    <t>Two-Tailed Test</t>
  </si>
  <si>
    <t>Lower-Tail Test</t>
  </si>
  <si>
    <t>Upper-Tail Test</t>
  </si>
  <si>
    <t>Decision</t>
  </si>
  <si>
    <r>
      <t xml:space="preserve">Null Hypothesis                </t>
    </r>
    <r>
      <rPr>
        <sz val="10"/>
        <rFont val="Symbol"/>
        <family val="1"/>
      </rPr>
      <t xml:space="preserve">m </t>
    </r>
    <r>
      <rPr>
        <sz val="10"/>
        <rFont val="Arial"/>
        <family val="0"/>
      </rPr>
      <t>=</t>
    </r>
  </si>
  <si>
    <t>Number of Successes</t>
  </si>
  <si>
    <t>Sample Proportion</t>
  </si>
  <si>
    <t>(computed from Successes / Sample Size)</t>
  </si>
  <si>
    <r>
      <t xml:space="preserve">Null Hypothesis                </t>
    </r>
    <r>
      <rPr>
        <i/>
        <sz val="10"/>
        <rFont val="Arial"/>
        <family val="2"/>
      </rPr>
      <t xml:space="preserve">P </t>
    </r>
    <r>
      <rPr>
        <sz val="10"/>
        <rFont val="Arial"/>
        <family val="2"/>
      </rPr>
      <t>=</t>
    </r>
  </si>
  <si>
    <t>Z Test Statistic (Computed)</t>
  </si>
  <si>
    <t>Test Statistic (Computed)</t>
  </si>
  <si>
    <t>Standard Deviation</t>
  </si>
  <si>
    <t>One Sample Hypothesis Test for the Mean</t>
  </si>
  <si>
    <t>Direction of Test</t>
  </si>
  <si>
    <t>One Sample Hypothesis Test for the Proportion</t>
  </si>
  <si>
    <t>Lower Crit Value</t>
  </si>
  <si>
    <t>Upper Crit Value</t>
  </si>
  <si>
    <t>n/a</t>
  </si>
  <si>
    <r>
      <t>p</t>
    </r>
    <r>
      <rPr>
        <u val="single"/>
        <sz val="10"/>
        <rFont val="Arial"/>
        <family val="2"/>
      </rPr>
      <t>-Value</t>
    </r>
  </si>
  <si>
    <t>Tab</t>
  </si>
  <si>
    <t>Worksheet Title</t>
  </si>
  <si>
    <t>Description</t>
  </si>
  <si>
    <t>Z Test of Hypothesis for the Proportion</t>
  </si>
  <si>
    <t>Use to solve hypothesis testing problems for the proportion.</t>
  </si>
  <si>
    <t>NOTES</t>
  </si>
  <si>
    <t>2-Tailed Test</t>
  </si>
  <si>
    <t>Ho: m = 100</t>
  </si>
  <si>
    <t>Word problem might state that the mean is "equal to" 100.</t>
  </si>
  <si>
    <t>H1: m &lt;&gt; 100</t>
  </si>
  <si>
    <t>Word problem might state that the mean is "different from" or "not equal to" 100.</t>
  </si>
  <si>
    <t>Word problem might state that the mean is "no more than" or "at most" 100</t>
  </si>
  <si>
    <t>H1: m &gt; 100</t>
  </si>
  <si>
    <t>Word problem might state that the mean is "greater than" 100.</t>
  </si>
  <si>
    <t>Word problem might state that the mean is "at least" 100</t>
  </si>
  <si>
    <t>H1: m &lt; 100</t>
  </si>
  <si>
    <t>Word problem might state that the mean is "less than" 100.</t>
  </si>
  <si>
    <t/>
  </si>
  <si>
    <t>If the null is rejected, there is sufficient evidence to conclude the alternate hypothesis is true.</t>
  </si>
  <si>
    <t>If the null is not rejected, there is insufficient evidence to conclude the alternate hypothesis is true.</t>
  </si>
  <si>
    <r>
      <t xml:space="preserve">Ho: m </t>
    </r>
    <r>
      <rPr>
        <b/>
        <u val="single"/>
        <sz val="10"/>
        <rFont val="Symbol"/>
        <family val="1"/>
      </rPr>
      <t>&lt;</t>
    </r>
    <r>
      <rPr>
        <b/>
        <sz val="10"/>
        <rFont val="Symbol"/>
        <family val="1"/>
      </rPr>
      <t xml:space="preserve"> 100</t>
    </r>
  </si>
  <si>
    <r>
      <t xml:space="preserve">Ho: m </t>
    </r>
    <r>
      <rPr>
        <b/>
        <u val="single"/>
        <sz val="10"/>
        <rFont val="Symbol"/>
        <family val="1"/>
      </rPr>
      <t>&gt;</t>
    </r>
    <r>
      <rPr>
        <b/>
        <sz val="10"/>
        <rFont val="Symbol"/>
        <family val="1"/>
      </rPr>
      <t xml:space="preserve"> 100</t>
    </r>
  </si>
  <si>
    <t>Hyp Test Mean - One Sample</t>
  </si>
  <si>
    <t>Hyp Test Prop - One Sample</t>
  </si>
  <si>
    <t>t or Z Test of Hypothesis for the Mean</t>
  </si>
  <si>
    <t>Use to solve hypothesis testing problems for the mean</t>
  </si>
  <si>
    <t>Tests if a mean or proportion is different from a theoretical value.</t>
  </si>
  <si>
    <t>Tests if a mean or proportion is greater than a theoretical value.</t>
  </si>
  <si>
    <t>NEVER conclude that the null hypothesis is true (i.e., we CANNOT ACCEPT the null).</t>
  </si>
  <si>
    <t>If you REJECT the null hypothesis, conclude that H1 is true.</t>
  </si>
  <si>
    <t>If you DO NOT REJECT the null hypothesis, there is insufficient evidence to conclude that H1 is true.</t>
  </si>
  <si>
    <t>Tests if a mean or proportion is less than a theoretical value.</t>
  </si>
  <si>
    <t>Observation #</t>
  </si>
  <si>
    <t>Data</t>
  </si>
  <si>
    <t>Observation 1</t>
  </si>
  <si>
    <t>Observation 2</t>
  </si>
  <si>
    <t>Observation 3</t>
  </si>
  <si>
    <t>Observation 4</t>
  </si>
  <si>
    <t>Observation 5</t>
  </si>
  <si>
    <t>Observation 6</t>
  </si>
  <si>
    <t>Observation 7</t>
  </si>
  <si>
    <t>Observation 8</t>
  </si>
  <si>
    <t>Observation 9</t>
  </si>
  <si>
    <t>Observation 10</t>
  </si>
  <si>
    <t>Observation 11</t>
  </si>
  <si>
    <t>Observation 12</t>
  </si>
  <si>
    <t>Observation 13</t>
  </si>
  <si>
    <t>Observation 14</t>
  </si>
  <si>
    <t>Observation 15</t>
  </si>
  <si>
    <t>Observation 16</t>
  </si>
  <si>
    <t>Observation 17</t>
  </si>
  <si>
    <t>Observation 18</t>
  </si>
  <si>
    <t>Observation 19</t>
  </si>
  <si>
    <t>Observation 20</t>
  </si>
  <si>
    <t>Observation 21</t>
  </si>
  <si>
    <t>Observation 22</t>
  </si>
  <si>
    <t>Observation 23</t>
  </si>
  <si>
    <t>Observation 24</t>
  </si>
  <si>
    <t>Observation 25</t>
  </si>
  <si>
    <t>Observation 26</t>
  </si>
  <si>
    <t>Observation 27</t>
  </si>
  <si>
    <t>Observation 28</t>
  </si>
  <si>
    <t>Observation 29</t>
  </si>
  <si>
    <t>Observation 30</t>
  </si>
  <si>
    <t>Observation 31</t>
  </si>
  <si>
    <t>Observation 32</t>
  </si>
  <si>
    <t>Observation 33</t>
  </si>
  <si>
    <t>Observation 34</t>
  </si>
  <si>
    <t>Observation 35</t>
  </si>
  <si>
    <t>Observation 36</t>
  </si>
  <si>
    <t>Observation 37</t>
  </si>
  <si>
    <t>Observation 38</t>
  </si>
  <si>
    <t>Observation 39</t>
  </si>
  <si>
    <t>Observation 40</t>
  </si>
  <si>
    <t>Observation 41</t>
  </si>
  <si>
    <t>Observation 42</t>
  </si>
  <si>
    <t>Observation 43</t>
  </si>
  <si>
    <t>Observation 44</t>
  </si>
  <si>
    <t>Observation 45</t>
  </si>
  <si>
    <t>Observation 46</t>
  </si>
  <si>
    <t>Observation 47</t>
  </si>
  <si>
    <t>Observation 48</t>
  </si>
  <si>
    <t>Observation 49</t>
  </si>
  <si>
    <t>Observation 50</t>
  </si>
  <si>
    <t>Observation 51</t>
  </si>
  <si>
    <t>Observation 52</t>
  </si>
  <si>
    <t>Observation 53</t>
  </si>
  <si>
    <t>Observation 54</t>
  </si>
  <si>
    <t>Observation 55</t>
  </si>
  <si>
    <t>Observation 56</t>
  </si>
  <si>
    <t>Observation 57</t>
  </si>
  <si>
    <t>Observation 58</t>
  </si>
  <si>
    <t>Observation 59</t>
  </si>
  <si>
    <t>Observation 60</t>
  </si>
  <si>
    <t>Observation 61</t>
  </si>
  <si>
    <t>Observation 62</t>
  </si>
  <si>
    <t>Observation 63</t>
  </si>
  <si>
    <t>Observation 64</t>
  </si>
  <si>
    <t>Observation 65</t>
  </si>
  <si>
    <t>Observation 66</t>
  </si>
  <si>
    <t>Observation 67</t>
  </si>
  <si>
    <t>Observation 68</t>
  </si>
  <si>
    <t>Observation 69</t>
  </si>
  <si>
    <t>Observation 70</t>
  </si>
  <si>
    <t>Observation 71</t>
  </si>
  <si>
    <t>Observation 72</t>
  </si>
  <si>
    <t>Observation 73</t>
  </si>
  <si>
    <t>Observation 74</t>
  </si>
  <si>
    <t>Observation 75</t>
  </si>
  <si>
    <t>Observation 76</t>
  </si>
  <si>
    <t>Observation 77</t>
  </si>
  <si>
    <t>Observation 78</t>
  </si>
  <si>
    <t>Observation 79</t>
  </si>
  <si>
    <t>Observation 80</t>
  </si>
  <si>
    <t>Observation 81</t>
  </si>
  <si>
    <t>Observation 82</t>
  </si>
  <si>
    <t>Observation 83</t>
  </si>
  <si>
    <t>Observation 84</t>
  </si>
  <si>
    <t>Observation 85</t>
  </si>
  <si>
    <t>Observation 86</t>
  </si>
  <si>
    <t>Observation 87</t>
  </si>
  <si>
    <t>Observation 88</t>
  </si>
  <si>
    <t>Observation 89</t>
  </si>
  <si>
    <t>Observation 90</t>
  </si>
  <si>
    <t>Observation 91</t>
  </si>
  <si>
    <t>Observation 92</t>
  </si>
  <si>
    <t>Observation 93</t>
  </si>
  <si>
    <t>Observation 94</t>
  </si>
  <si>
    <t>Observation 95</t>
  </si>
  <si>
    <t>Observation 96</t>
  </si>
  <si>
    <t>Observation 97</t>
  </si>
  <si>
    <t>Observation 98</t>
  </si>
  <si>
    <t>Observation 99</t>
  </si>
  <si>
    <t>Observation 100</t>
  </si>
  <si>
    <t>Observation 101</t>
  </si>
  <si>
    <t>Observation 102</t>
  </si>
  <si>
    <t>Observation 103</t>
  </si>
  <si>
    <t>Observation 104</t>
  </si>
  <si>
    <t>Observation 105</t>
  </si>
  <si>
    <t>Observation 106</t>
  </si>
  <si>
    <t>Observation 107</t>
  </si>
  <si>
    <t>Observation 108</t>
  </si>
  <si>
    <t>Observation 109</t>
  </si>
  <si>
    <t>Observation 110</t>
  </si>
  <si>
    <t>Observation 111</t>
  </si>
  <si>
    <t>Observation 112</t>
  </si>
  <si>
    <t>Observation 113</t>
  </si>
  <si>
    <t>Observation 114</t>
  </si>
  <si>
    <t>Observation 115</t>
  </si>
  <si>
    <t>Observation 116</t>
  </si>
  <si>
    <t>Observation 117</t>
  </si>
  <si>
    <t>Observation 118</t>
  </si>
  <si>
    <t>Observation 119</t>
  </si>
  <si>
    <t>Observation 120</t>
  </si>
  <si>
    <t>Observation 121</t>
  </si>
  <si>
    <t>Observation 122</t>
  </si>
  <si>
    <t>Observation 123</t>
  </si>
  <si>
    <t>Observation 124</t>
  </si>
  <si>
    <t>Observation 125</t>
  </si>
  <si>
    <t>Observation 126</t>
  </si>
  <si>
    <t>Observation 127</t>
  </si>
  <si>
    <t>Observation 128</t>
  </si>
  <si>
    <t>Observation 129</t>
  </si>
  <si>
    <t>Observation 130</t>
  </si>
  <si>
    <t>Observation 131</t>
  </si>
  <si>
    <t>Observation 132</t>
  </si>
  <si>
    <t>Observation 133</t>
  </si>
  <si>
    <t>Observation 134</t>
  </si>
  <si>
    <t>Observation 135</t>
  </si>
  <si>
    <t>Observation 136</t>
  </si>
  <si>
    <t>Observation 137</t>
  </si>
  <si>
    <t>Observation 138</t>
  </si>
  <si>
    <t>Observation 139</t>
  </si>
  <si>
    <t>Observation 140</t>
  </si>
  <si>
    <t>Observation 141</t>
  </si>
  <si>
    <t>Observation 142</t>
  </si>
  <si>
    <t>Observation 143</t>
  </si>
  <si>
    <t>Observation 144</t>
  </si>
  <si>
    <t>Observation 145</t>
  </si>
  <si>
    <t>Observation 146</t>
  </si>
  <si>
    <t>Observation 147</t>
  </si>
  <si>
    <t>Observation 148</t>
  </si>
  <si>
    <t>Observation 149</t>
  </si>
  <si>
    <t>Observation 150</t>
  </si>
  <si>
    <t>Observation 151</t>
  </si>
  <si>
    <t>Observation 152</t>
  </si>
  <si>
    <t>Observation 153</t>
  </si>
  <si>
    <t>Observation 154</t>
  </si>
  <si>
    <t>Observation 155</t>
  </si>
  <si>
    <t>Observation 156</t>
  </si>
  <si>
    <t>Observation 157</t>
  </si>
  <si>
    <t>Observation 158</t>
  </si>
  <si>
    <t>Observation 159</t>
  </si>
  <si>
    <t>Observation 160</t>
  </si>
  <si>
    <t>Observation 161</t>
  </si>
  <si>
    <t>Observation 162</t>
  </si>
  <si>
    <t>Observation 163</t>
  </si>
  <si>
    <t>Observation 164</t>
  </si>
  <si>
    <t>Observation 165</t>
  </si>
  <si>
    <t>Observation 166</t>
  </si>
  <si>
    <t>Observation 167</t>
  </si>
  <si>
    <t>Observation 168</t>
  </si>
  <si>
    <t>Observation 169</t>
  </si>
  <si>
    <t>Observation 170</t>
  </si>
  <si>
    <t>Observation 171</t>
  </si>
  <si>
    <t>Observation 172</t>
  </si>
  <si>
    <t>Observation 173</t>
  </si>
  <si>
    <t>Observation 174</t>
  </si>
  <si>
    <t>Observation 175</t>
  </si>
  <si>
    <t>Observation 176</t>
  </si>
  <si>
    <t>Observation 177</t>
  </si>
  <si>
    <t>Observation 178</t>
  </si>
  <si>
    <t>Observation 179</t>
  </si>
  <si>
    <t>Observation 180</t>
  </si>
  <si>
    <t>Observation 181</t>
  </si>
  <si>
    <t>Observation 182</t>
  </si>
  <si>
    <t>Observation 183</t>
  </si>
  <si>
    <t>Observation 184</t>
  </si>
  <si>
    <t>Observation 185</t>
  </si>
  <si>
    <t>Observation 186</t>
  </si>
  <si>
    <t>Observation 187</t>
  </si>
  <si>
    <t>Observation 188</t>
  </si>
  <si>
    <t>Observation 189</t>
  </si>
  <si>
    <t>Observation 190</t>
  </si>
  <si>
    <t>Observation 191</t>
  </si>
  <si>
    <t>Observation 192</t>
  </si>
  <si>
    <t>Observation 193</t>
  </si>
  <si>
    <t>Observation 194</t>
  </si>
  <si>
    <t>Observation 195</t>
  </si>
  <si>
    <t>Observation 196</t>
  </si>
  <si>
    <t>Observation 197</t>
  </si>
  <si>
    <t>Observation 198</t>
  </si>
  <si>
    <t>Observation 199</t>
  </si>
  <si>
    <t>Observation 200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</si>
</sst>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0.00000000"/>
    <numFmt numFmtId="171" formatCode="0.0000000"/>
    <numFmt numFmtId="172" formatCode="0.0000000000"/>
    <numFmt numFmtId="173" formatCode="0.000000000"/>
    <numFmt numFmtId="174" formatCode="0.00000000000"/>
    <numFmt numFmtId="175" formatCode="0.000000000000"/>
    <numFmt numFmtId="176" formatCode=".00%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b/>
      <u val="single"/>
      <sz val="10"/>
      <name val="Symbol"/>
      <family val="1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5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centerContinuous"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2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/>
      <protection/>
    </xf>
    <xf numFmtId="2" fontId="2" fillId="34" borderId="0" xfId="0" applyNumberFormat="1" applyFont="1" applyFill="1" applyBorder="1" applyAlignment="1" applyProtection="1">
      <alignment horizontal="center"/>
      <protection/>
    </xf>
    <xf numFmtId="0" fontId="8" fillId="34" borderId="11" xfId="0" applyFont="1" applyFill="1" applyBorder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center"/>
      <protection/>
    </xf>
    <xf numFmtId="0" fontId="9" fillId="34" borderId="12" xfId="0" applyFont="1" applyFill="1" applyBorder="1" applyAlignment="1" applyProtection="1">
      <alignment horizontal="center"/>
      <protection/>
    </xf>
    <xf numFmtId="0" fontId="8" fillId="34" borderId="13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165" fontId="1" fillId="34" borderId="0" xfId="0" applyNumberFormat="1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Continuous"/>
      <protection/>
    </xf>
    <xf numFmtId="0" fontId="1" fillId="0" borderId="17" xfId="0" applyFont="1" applyBorder="1" applyAlignment="1" applyProtection="1">
      <alignment horizontal="centerContinuous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0" fontId="12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 horizontal="left"/>
    </xf>
    <xf numFmtId="0" fontId="1" fillId="36" borderId="0" xfId="0" applyFont="1" applyFill="1" applyAlignment="1">
      <alignment/>
    </xf>
    <xf numFmtId="0" fontId="12" fillId="36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 horizontal="left"/>
    </xf>
    <xf numFmtId="0" fontId="1" fillId="37" borderId="0" xfId="0" applyFont="1" applyFill="1" applyAlignment="1">
      <alignment/>
    </xf>
    <xf numFmtId="0" fontId="12" fillId="37" borderId="0" xfId="0" applyFont="1" applyFill="1" applyAlignment="1">
      <alignment horizontal="center"/>
    </xf>
    <xf numFmtId="0" fontId="0" fillId="0" borderId="0" xfId="0" applyAlignment="1" quotePrefix="1">
      <alignment/>
    </xf>
    <xf numFmtId="0" fontId="1" fillId="38" borderId="0" xfId="0" applyFont="1" applyFill="1" applyAlignment="1">
      <alignment/>
    </xf>
    <xf numFmtId="0" fontId="12" fillId="34" borderId="14" xfId="0" applyFont="1" applyFill="1" applyBorder="1" applyAlignment="1" applyProtection="1">
      <alignment horizontal="center"/>
      <protection/>
    </xf>
    <xf numFmtId="0" fontId="12" fillId="34" borderId="18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18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left"/>
      <protection locked="0"/>
    </xf>
    <xf numFmtId="0" fontId="1" fillId="33" borderId="0" xfId="0" applyFont="1" applyFill="1" applyAlignment="1" applyProtection="1">
      <alignment horizontal="righ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7" fillId="39" borderId="13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17" fillId="39" borderId="15" xfId="0" applyNumberFormat="1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17" fillId="39" borderId="17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" fontId="1" fillId="34" borderId="0" xfId="0" applyNumberFormat="1" applyFont="1" applyFill="1" applyBorder="1" applyAlignment="1" applyProtection="1">
      <alignment horizontal="center"/>
      <protection/>
    </xf>
    <xf numFmtId="2" fontId="1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D31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3.8515625" style="42" customWidth="1"/>
    <col min="2" max="2" width="26.57421875" style="0" customWidth="1"/>
    <col min="3" max="3" width="33.57421875" style="0" customWidth="1"/>
    <col min="4" max="4" width="79.7109375" style="0" bestFit="1" customWidth="1"/>
  </cols>
  <sheetData>
    <row r="1" spans="1:4" s="41" customFormat="1" ht="21">
      <c r="A1" s="40"/>
      <c r="B1" s="41" t="s">
        <v>22</v>
      </c>
      <c r="C1" s="41" t="s">
        <v>23</v>
      </c>
      <c r="D1" s="41" t="s">
        <v>24</v>
      </c>
    </row>
    <row r="3" spans="1:4" ht="12.75">
      <c r="A3" s="42">
        <v>1</v>
      </c>
      <c r="B3" s="73" t="s">
        <v>44</v>
      </c>
      <c r="C3" t="s">
        <v>46</v>
      </c>
      <c r="D3" t="s">
        <v>47</v>
      </c>
    </row>
    <row r="5" spans="1:4" ht="12.75">
      <c r="A5" s="42">
        <v>2</v>
      </c>
      <c r="B5" s="73" t="s">
        <v>45</v>
      </c>
      <c r="C5" t="s">
        <v>25</v>
      </c>
      <c r="D5" t="s">
        <v>26</v>
      </c>
    </row>
    <row r="8" ht="12.75">
      <c r="C8" s="42" t="s">
        <v>27</v>
      </c>
    </row>
    <row r="10" spans="2:4" ht="12.75">
      <c r="B10" s="43" t="s">
        <v>28</v>
      </c>
      <c r="C10" s="44" t="s">
        <v>48</v>
      </c>
      <c r="D10" s="45"/>
    </row>
    <row r="11" spans="2:4" ht="12.75">
      <c r="B11" s="45"/>
      <c r="C11" s="45"/>
      <c r="D11" s="45"/>
    </row>
    <row r="12" spans="2:4" ht="12.75">
      <c r="B12" s="46" t="s">
        <v>29</v>
      </c>
      <c r="C12" s="45" t="s">
        <v>30</v>
      </c>
      <c r="D12" s="45"/>
    </row>
    <row r="13" spans="2:4" ht="12.75">
      <c r="B13" s="46" t="s">
        <v>31</v>
      </c>
      <c r="C13" s="45" t="s">
        <v>32</v>
      </c>
      <c r="D13" s="45"/>
    </row>
    <row r="17" spans="2:4" ht="12.75">
      <c r="B17" s="47" t="s">
        <v>5</v>
      </c>
      <c r="C17" s="48" t="s">
        <v>49</v>
      </c>
      <c r="D17" s="49"/>
    </row>
    <row r="18" spans="2:4" ht="12.75">
      <c r="B18" s="49"/>
      <c r="C18" s="49"/>
      <c r="D18" s="49"/>
    </row>
    <row r="19" spans="2:4" ht="12.75">
      <c r="B19" s="50" t="s">
        <v>42</v>
      </c>
      <c r="C19" s="49" t="s">
        <v>33</v>
      </c>
      <c r="D19" s="49"/>
    </row>
    <row r="20" spans="2:4" ht="12.75">
      <c r="B20" s="50" t="s">
        <v>34</v>
      </c>
      <c r="C20" s="49" t="s">
        <v>35</v>
      </c>
      <c r="D20" s="49"/>
    </row>
    <row r="24" spans="2:4" ht="12.75">
      <c r="B24" s="51" t="s">
        <v>4</v>
      </c>
      <c r="C24" s="52" t="s">
        <v>53</v>
      </c>
      <c r="D24" s="53"/>
    </row>
    <row r="25" spans="2:4" ht="12.75">
      <c r="B25" s="53"/>
      <c r="C25" s="53"/>
      <c r="D25" s="53"/>
    </row>
    <row r="26" spans="2:4" ht="12.75">
      <c r="B26" s="54" t="s">
        <v>43</v>
      </c>
      <c r="C26" s="53" t="s">
        <v>36</v>
      </c>
      <c r="D26" s="53"/>
    </row>
    <row r="27" spans="2:4" ht="12.75">
      <c r="B27" s="54" t="s">
        <v>37</v>
      </c>
      <c r="C27" s="53" t="s">
        <v>38</v>
      </c>
      <c r="D27" s="53"/>
    </row>
    <row r="28" ht="12.75">
      <c r="B28" s="55" t="s">
        <v>39</v>
      </c>
    </row>
    <row r="30" spans="2:4" ht="12.75">
      <c r="B30" s="56" t="s">
        <v>40</v>
      </c>
      <c r="C30" s="56"/>
      <c r="D30" s="56"/>
    </row>
    <row r="31" spans="2:4" ht="12.75">
      <c r="B31" s="56" t="s">
        <v>41</v>
      </c>
      <c r="C31" s="56"/>
      <c r="D31" s="56"/>
    </row>
  </sheetData>
  <sheetProtection password="87CD" sheet="1" formatCells="0" formatColumns="0" formatRows="0" insertColumns="0" insertRows="0" insertHyperlinks="0" deleteColumns="0" deleteRows="0" sort="0" autoFilter="0" pivotTables="0"/>
  <hyperlinks>
    <hyperlink ref="B3" location="'Hyp Test Mean - One Sample'!A1" display="Hyp Test Mean - One Sample"/>
    <hyperlink ref="B5" location="'Hyp Test Prop - One Sample'!A1" display="Hyp Test Prop - One Sample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E2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5.7109375" style="2" customWidth="1"/>
    <col min="2" max="2" width="17.421875" style="2" customWidth="1"/>
    <col min="3" max="3" width="17.28125" style="2" customWidth="1"/>
    <col min="4" max="4" width="12.28125" style="2" customWidth="1"/>
    <col min="5" max="5" width="30.8515625" style="2" bestFit="1" customWidth="1"/>
    <col min="6" max="16384" width="9.140625" style="2" customWidth="1"/>
  </cols>
  <sheetData>
    <row r="1" spans="1:5" ht="20.25">
      <c r="A1" s="9" t="s">
        <v>15</v>
      </c>
      <c r="B1" s="10"/>
      <c r="C1" s="10"/>
      <c r="D1" s="10"/>
      <c r="E1" s="1"/>
    </row>
    <row r="2" ht="11.25" customHeight="1"/>
    <row r="3" spans="1:5" ht="12.75">
      <c r="A3" s="35" t="s">
        <v>7</v>
      </c>
      <c r="B3" s="3">
        <v>500</v>
      </c>
      <c r="C3" s="4"/>
      <c r="D3" s="4"/>
      <c r="E3" s="4"/>
    </row>
    <row r="4" spans="1:5" ht="12.75">
      <c r="A4" s="12" t="s">
        <v>0</v>
      </c>
      <c r="B4" s="3">
        <v>0.05</v>
      </c>
      <c r="C4" s="4"/>
      <c r="D4" s="4"/>
      <c r="E4" s="4"/>
    </row>
    <row r="5" spans="1:5" ht="12.75">
      <c r="A5" s="36" t="s">
        <v>1</v>
      </c>
      <c r="B5" s="3">
        <v>30</v>
      </c>
      <c r="C5" s="4"/>
      <c r="D5" s="4"/>
      <c r="E5" s="4"/>
    </row>
    <row r="6" spans="1:5" ht="12.75">
      <c r="A6" s="37" t="s">
        <v>2</v>
      </c>
      <c r="B6" s="5">
        <v>535</v>
      </c>
      <c r="C6" s="6"/>
      <c r="D6" s="6"/>
      <c r="E6" s="6"/>
    </row>
    <row r="7" spans="1:5" ht="12.75">
      <c r="A7" s="37" t="s">
        <v>14</v>
      </c>
      <c r="B7" s="5">
        <v>100</v>
      </c>
      <c r="C7" s="6"/>
      <c r="D7" s="6"/>
      <c r="E7" s="6"/>
    </row>
    <row r="8" ht="12.75">
      <c r="E8" s="7"/>
    </row>
    <row r="9" spans="1:5" ht="12.75">
      <c r="A9" s="17" t="s">
        <v>13</v>
      </c>
      <c r="B9" s="18">
        <f>(B6-B3)/(B7/SQRT(B5))</f>
        <v>1.9170289512680814</v>
      </c>
      <c r="E9" s="7"/>
    </row>
    <row r="10" ht="12.75">
      <c r="E10" s="7"/>
    </row>
    <row r="11" ht="13.5" thickBot="1">
      <c r="E11" s="7"/>
    </row>
    <row r="12" spans="1:5" ht="12.75">
      <c r="A12" s="19" t="s">
        <v>16</v>
      </c>
      <c r="B12" s="20" t="s">
        <v>18</v>
      </c>
      <c r="C12" s="20" t="s">
        <v>19</v>
      </c>
      <c r="D12" s="21" t="s">
        <v>21</v>
      </c>
      <c r="E12" s="22" t="s">
        <v>6</v>
      </c>
    </row>
    <row r="13" spans="1:5" ht="12.75">
      <c r="A13" s="23"/>
      <c r="B13" s="24"/>
      <c r="C13" s="24"/>
      <c r="D13" s="25"/>
      <c r="E13" s="26"/>
    </row>
    <row r="14" spans="1:5" ht="12.75">
      <c r="A14" s="27" t="s">
        <v>3</v>
      </c>
      <c r="B14" s="28">
        <f>IF($B$5&gt;29,NORMSINV($B$4/2),-TINV($B$4,$B$5-1))</f>
        <v>-1.9599639845400545</v>
      </c>
      <c r="C14" s="28">
        <f>IF($B$5&gt;29,NORMSINV(1-$B$4/2),TINV($B$4,$B$5-1))</f>
        <v>1.959963984540054</v>
      </c>
      <c r="D14" s="28">
        <f>IF(B5&lt;30,TDIST(ABS(B9),B5-1,2),2*(1-NORMSDIST(ABS(B9))))</f>
        <v>0.0552342537180639</v>
      </c>
      <c r="E14" s="29" t="str">
        <f>IF(D14&lt;$B$4,"Reject the null hypothesis","Do not reject the null hypothesis")</f>
        <v>Do not reject the null hypothesis</v>
      </c>
    </row>
    <row r="15" spans="1:5" ht="12.75">
      <c r="A15" s="57" t="str">
        <f>"H1:  m &lt;&gt; "&amp;B3</f>
        <v>H1:  m &lt;&gt; 500</v>
      </c>
      <c r="B15" s="24"/>
      <c r="C15" s="24"/>
      <c r="D15" s="30"/>
      <c r="E15" s="31"/>
    </row>
    <row r="16" spans="1:5" ht="12.75">
      <c r="A16" s="32"/>
      <c r="B16" s="24"/>
      <c r="C16" s="24"/>
      <c r="D16" s="30"/>
      <c r="E16" s="31"/>
    </row>
    <row r="17" spans="1:5" ht="12.75">
      <c r="A17" s="27" t="s">
        <v>5</v>
      </c>
      <c r="B17" s="28" t="s">
        <v>20</v>
      </c>
      <c r="C17" s="28">
        <f>IF($B$5&gt;29,NORMSINV(1-$B$4),TINV(2*$B$4,$B$5-1))</f>
        <v>1.6448536269514724</v>
      </c>
      <c r="D17" s="28">
        <f>IF(B5&lt;30,IF(B9&lt;0,1-TDIST(ABS(B9),B5-1,1),TDIST(ABS(B9),B5-1,1)),1-NORMSDIST(B9))</f>
        <v>0.02761712685903195</v>
      </c>
      <c r="E17" s="29" t="str">
        <f>IF(D17&lt;$B$4,"Reject the null hypothesis","Do not reject the null hypothesis")</f>
        <v>Reject the null hypothesis</v>
      </c>
    </row>
    <row r="18" spans="1:5" ht="12.75">
      <c r="A18" s="57" t="str">
        <f>"H1:  m &gt; "&amp;B3</f>
        <v>H1:  m &gt; 500</v>
      </c>
      <c r="B18" s="24"/>
      <c r="C18" s="24"/>
      <c r="D18" s="30"/>
      <c r="E18" s="31"/>
    </row>
    <row r="19" spans="1:5" ht="12.75">
      <c r="A19" s="32"/>
      <c r="B19" s="24"/>
      <c r="C19" s="24"/>
      <c r="D19" s="30"/>
      <c r="E19" s="31"/>
    </row>
    <row r="20" spans="1:5" ht="12.75">
      <c r="A20" s="27" t="s">
        <v>4</v>
      </c>
      <c r="B20" s="28">
        <f>IF($B$5&gt;29,NORMSINV($B$4),-TINV(2*$B$4,$B$5-1))</f>
        <v>-1.6448536269514742</v>
      </c>
      <c r="C20" s="28" t="s">
        <v>20</v>
      </c>
      <c r="D20" s="28">
        <f>IF(B5&lt;30,IF(B9&lt;0,TDIST(ABS(B9),B5-1,1),1-TDIST(ABS(B9),B5-1,1)),NORMSDIST(B9))</f>
        <v>0.972382873140968</v>
      </c>
      <c r="E20" s="29" t="str">
        <f>IF(D20&lt;$B$4,"Reject the null hypothesis","Do not reject the null hypothesis")</f>
        <v>Do not reject the null hypothesis</v>
      </c>
    </row>
    <row r="21" spans="1:5" ht="13.5" thickBot="1">
      <c r="A21" s="58" t="str">
        <f>"H1:  m &lt; "&amp;B3</f>
        <v>H1:  m &lt; 500</v>
      </c>
      <c r="B21" s="33"/>
      <c r="C21" s="33"/>
      <c r="D21" s="38"/>
      <c r="E21" s="39"/>
    </row>
    <row r="23" spans="1:5" ht="12.75">
      <c r="A23" s="74" t="s">
        <v>51</v>
      </c>
      <c r="B23" s="74"/>
      <c r="C23" s="74"/>
      <c r="D23" s="74"/>
      <c r="E23" s="74"/>
    </row>
    <row r="24" spans="1:5" ht="12.75">
      <c r="A24" s="75" t="s">
        <v>52</v>
      </c>
      <c r="B24" s="75"/>
      <c r="C24" s="75"/>
      <c r="D24" s="75"/>
      <c r="E24" s="75"/>
    </row>
    <row r="25" spans="1:5" ht="12.75">
      <c r="A25" s="76" t="s">
        <v>50</v>
      </c>
      <c r="B25" s="76"/>
      <c r="C25" s="76"/>
      <c r="D25" s="76"/>
      <c r="E25" s="76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A23:E23"/>
    <mergeCell ref="A24:E24"/>
    <mergeCell ref="A25:E25"/>
  </mergeCells>
  <dataValidations count="2">
    <dataValidation type="decimal" allowBlank="1" showInputMessage="1" showErrorMessage="1" sqref="B4">
      <formula1>0</formula1>
      <formula2>1</formula2>
    </dataValidation>
    <dataValidation type="whole" operator="greaterThan" allowBlank="1" showInputMessage="1" showErrorMessage="1" sqref="B5">
      <formula1>0</formula1>
    </dataValidation>
  </dataValidations>
  <printOptions gridLines="1"/>
  <pageMargins left="0.75" right="0.75" top="1" bottom="1" header="0.5" footer="0.5"/>
  <pageSetup horizontalDpi="300" verticalDpi="300" orientation="landscape" r:id="rId3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H201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4.7109375" style="70" bestFit="1" customWidth="1"/>
    <col min="2" max="2" width="11.140625" style="2" customWidth="1"/>
    <col min="3" max="3" width="3.140625" style="2" customWidth="1"/>
    <col min="4" max="4" width="25.7109375" style="2" customWidth="1"/>
    <col min="5" max="5" width="17.421875" style="2" customWidth="1"/>
    <col min="6" max="6" width="17.28125" style="2" customWidth="1"/>
    <col min="7" max="7" width="12.28125" style="2" customWidth="1"/>
    <col min="8" max="8" width="30.8515625" style="2" bestFit="1" customWidth="1"/>
    <col min="9" max="16384" width="9.140625" style="2" customWidth="1"/>
  </cols>
  <sheetData>
    <row r="1" spans="1:8" ht="21" thickBot="1">
      <c r="A1" s="62" t="s">
        <v>54</v>
      </c>
      <c r="B1" s="63" t="s">
        <v>55</v>
      </c>
      <c r="D1" s="9" t="s">
        <v>15</v>
      </c>
      <c r="E1" s="10"/>
      <c r="F1" s="10"/>
      <c r="G1" s="10"/>
      <c r="H1" s="1"/>
    </row>
    <row r="2" spans="1:2" ht="15">
      <c r="A2" s="64" t="s">
        <v>56</v>
      </c>
      <c r="B2" s="65">
        <v>1</v>
      </c>
    </row>
    <row r="3" spans="1:8" ht="15">
      <c r="A3" s="66" t="s">
        <v>57</v>
      </c>
      <c r="B3" s="67">
        <v>2</v>
      </c>
      <c r="D3" s="35" t="s">
        <v>7</v>
      </c>
      <c r="E3" s="3">
        <v>20</v>
      </c>
      <c r="F3" s="4"/>
      <c r="G3" s="4"/>
      <c r="H3" s="4"/>
    </row>
    <row r="4" spans="1:8" ht="15">
      <c r="A4" s="66" t="s">
        <v>58</v>
      </c>
      <c r="B4" s="67">
        <v>4</v>
      </c>
      <c r="D4" s="12" t="s">
        <v>0</v>
      </c>
      <c r="E4" s="3">
        <v>0.05</v>
      </c>
      <c r="F4" s="4"/>
      <c r="G4" s="4"/>
      <c r="H4" s="4"/>
    </row>
    <row r="5" spans="1:8" ht="15">
      <c r="A5" s="66" t="s">
        <v>59</v>
      </c>
      <c r="B5" s="67">
        <v>5</v>
      </c>
      <c r="D5" s="35" t="s">
        <v>1</v>
      </c>
      <c r="E5" s="71">
        <f>COUNT(B2:B201)</f>
        <v>25</v>
      </c>
      <c r="F5" s="4"/>
      <c r="G5" s="4"/>
      <c r="H5" s="4"/>
    </row>
    <row r="6" spans="1:8" ht="15">
      <c r="A6" s="66" t="s">
        <v>60</v>
      </c>
      <c r="B6" s="67">
        <v>6</v>
      </c>
      <c r="D6" s="61" t="s">
        <v>2</v>
      </c>
      <c r="E6" s="72">
        <f>AVERAGE(B2:B201)</f>
        <v>15.96</v>
      </c>
      <c r="F6" s="6"/>
      <c r="G6" s="6"/>
      <c r="H6" s="6"/>
    </row>
    <row r="7" spans="1:8" ht="15">
      <c r="A7" s="66" t="s">
        <v>61</v>
      </c>
      <c r="B7" s="67">
        <v>7</v>
      </c>
      <c r="D7" s="61" t="s">
        <v>14</v>
      </c>
      <c r="E7" s="72">
        <f>STDEV(B2:B201)</f>
        <v>10.458170649465103</v>
      </c>
      <c r="F7" s="6"/>
      <c r="G7" s="6"/>
      <c r="H7" s="6"/>
    </row>
    <row r="8" spans="1:8" ht="15">
      <c r="A8" s="66" t="s">
        <v>62</v>
      </c>
      <c r="B8" s="67">
        <v>9</v>
      </c>
      <c r="H8" s="7"/>
    </row>
    <row r="9" spans="1:8" ht="15">
      <c r="A9" s="66" t="s">
        <v>63</v>
      </c>
      <c r="B9" s="67">
        <v>9</v>
      </c>
      <c r="D9" s="17" t="s">
        <v>13</v>
      </c>
      <c r="E9" s="18">
        <f>(E6-E3)/(E7/SQRT(E5))</f>
        <v>-1.931504148962529</v>
      </c>
      <c r="H9" s="7"/>
    </row>
    <row r="10" spans="1:8" ht="15">
      <c r="A10" s="66" t="s">
        <v>64</v>
      </c>
      <c r="B10" s="67">
        <v>10</v>
      </c>
      <c r="H10" s="7"/>
    </row>
    <row r="11" spans="1:8" ht="15.75" thickBot="1">
      <c r="A11" s="66" t="s">
        <v>65</v>
      </c>
      <c r="B11" s="67">
        <v>10</v>
      </c>
      <c r="H11" s="7"/>
    </row>
    <row r="12" spans="1:8" ht="15">
      <c r="A12" s="66" t="s">
        <v>66</v>
      </c>
      <c r="B12" s="67">
        <v>12</v>
      </c>
      <c r="D12" s="19" t="s">
        <v>16</v>
      </c>
      <c r="E12" s="20" t="s">
        <v>18</v>
      </c>
      <c r="F12" s="20" t="s">
        <v>19</v>
      </c>
      <c r="G12" s="21" t="s">
        <v>21</v>
      </c>
      <c r="H12" s="22" t="s">
        <v>6</v>
      </c>
    </row>
    <row r="13" spans="1:8" ht="15">
      <c r="A13" s="66" t="s">
        <v>67</v>
      </c>
      <c r="B13" s="67">
        <v>12</v>
      </c>
      <c r="D13" s="23"/>
      <c r="E13" s="24"/>
      <c r="F13" s="24"/>
      <c r="G13" s="25"/>
      <c r="H13" s="26"/>
    </row>
    <row r="14" spans="1:8" ht="15">
      <c r="A14" s="66" t="s">
        <v>68</v>
      </c>
      <c r="B14" s="67">
        <v>14</v>
      </c>
      <c r="D14" s="27" t="s">
        <v>3</v>
      </c>
      <c r="E14" s="28">
        <f>IF($E$5&gt;29,NORMSINV($E$4/2),-TINV($E$4,$E$5-1))</f>
        <v>-2.063898547318068</v>
      </c>
      <c r="F14" s="28">
        <f>IF($E$5&gt;29,NORMSINV(1-$E$4/2),TINV($E$4,$E$5-1))</f>
        <v>2.063898547318068</v>
      </c>
      <c r="G14" s="28">
        <f>IF(E5&lt;30,TDIST(ABS(E9),E5-1,2),2*(1-NORMSDIST(ABS(E9))))</f>
        <v>0.06531230069891031</v>
      </c>
      <c r="H14" s="29" t="str">
        <f>IF(G14&lt;$E$4,"Reject the null hypothesis","Do not reject the null hypothesis")</f>
        <v>Do not reject the null hypothesis</v>
      </c>
    </row>
    <row r="15" spans="1:8" ht="15">
      <c r="A15" s="66" t="s">
        <v>69</v>
      </c>
      <c r="B15" s="67">
        <v>15</v>
      </c>
      <c r="D15" s="57" t="str">
        <f>"H1:  m &lt;&gt; "&amp;E3</f>
        <v>H1:  m &lt;&gt; 20</v>
      </c>
      <c r="E15" s="24"/>
      <c r="F15" s="24"/>
      <c r="G15" s="30"/>
      <c r="H15" s="31"/>
    </row>
    <row r="16" spans="1:8" ht="15">
      <c r="A16" s="66" t="s">
        <v>70</v>
      </c>
      <c r="B16" s="67">
        <v>16</v>
      </c>
      <c r="D16" s="32"/>
      <c r="E16" s="24"/>
      <c r="F16" s="24"/>
      <c r="G16" s="30"/>
      <c r="H16" s="31"/>
    </row>
    <row r="17" spans="1:8" ht="15">
      <c r="A17" s="66" t="s">
        <v>71</v>
      </c>
      <c r="B17" s="67">
        <v>18</v>
      </c>
      <c r="D17" s="27" t="s">
        <v>5</v>
      </c>
      <c r="E17" s="28" t="s">
        <v>20</v>
      </c>
      <c r="F17" s="28">
        <f>IF($E$5&gt;29,NORMSINV(1-$E$4),TINV(2*$E$4,$E$5-1))</f>
        <v>1.710882066733471</v>
      </c>
      <c r="G17" s="28">
        <f>IF(E5&lt;30,IF(E9&lt;0,1-TDIST(ABS(E9),E5-1,1),TDIST(ABS(E9),E5-1,1)),1-NORMSDIST(E9))</f>
        <v>0.9673438496505449</v>
      </c>
      <c r="H17" s="29" t="str">
        <f>IF(G17&lt;$E$4,"Reject the null hypothesis","Do not reject the null hypothesis")</f>
        <v>Do not reject the null hypothesis</v>
      </c>
    </row>
    <row r="18" spans="1:8" ht="15">
      <c r="A18" s="66" t="s">
        <v>72</v>
      </c>
      <c r="B18" s="67">
        <v>20</v>
      </c>
      <c r="D18" s="57" t="str">
        <f>"H1:  m &gt; "&amp;E3</f>
        <v>H1:  m &gt; 20</v>
      </c>
      <c r="E18" s="24"/>
      <c r="F18" s="24"/>
      <c r="G18" s="30"/>
      <c r="H18" s="31"/>
    </row>
    <row r="19" spans="1:8" ht="15">
      <c r="A19" s="66" t="s">
        <v>73</v>
      </c>
      <c r="B19" s="67">
        <v>22</v>
      </c>
      <c r="D19" s="32"/>
      <c r="E19" s="24"/>
      <c r="F19" s="24"/>
      <c r="G19" s="30"/>
      <c r="H19" s="31"/>
    </row>
    <row r="20" spans="1:8" ht="15">
      <c r="A20" s="66" t="s">
        <v>74</v>
      </c>
      <c r="B20" s="67">
        <v>23</v>
      </c>
      <c r="D20" s="27" t="s">
        <v>4</v>
      </c>
      <c r="E20" s="28">
        <f>IF($E$5&gt;29,NORMSINV($E$4),-TINV(2*$E$4,$E$5-1))</f>
        <v>-1.710882066733471</v>
      </c>
      <c r="F20" s="28" t="s">
        <v>20</v>
      </c>
      <c r="G20" s="28">
        <f>IF(E5&lt;30,IF(E9&lt;0,TDIST(ABS(E9),E5-1,1),1-TDIST(ABS(E9),E5-1,1)),NORMSDIST(E9))</f>
        <v>0.032656150349455154</v>
      </c>
      <c r="H20" s="29" t="str">
        <f>IF(G20&lt;$E$4,"Reject the null hypothesis","Do not reject the null hypothesis")</f>
        <v>Reject the null hypothesis</v>
      </c>
    </row>
    <row r="21" spans="1:8" ht="15" thickBot="1">
      <c r="A21" s="66" t="s">
        <v>75</v>
      </c>
      <c r="B21" s="67">
        <v>25</v>
      </c>
      <c r="D21" s="58" t="str">
        <f>"H1:  m &lt; "&amp;E3</f>
        <v>H1:  m &lt; 20</v>
      </c>
      <c r="E21" s="33"/>
      <c r="F21" s="33"/>
      <c r="G21" s="38"/>
      <c r="H21" s="39"/>
    </row>
    <row r="22" spans="1:2" ht="15">
      <c r="A22" s="66" t="s">
        <v>76</v>
      </c>
      <c r="B22" s="67">
        <v>26</v>
      </c>
    </row>
    <row r="23" spans="1:8" ht="15">
      <c r="A23" s="66" t="s">
        <v>77</v>
      </c>
      <c r="B23" s="67">
        <v>28</v>
      </c>
      <c r="D23" s="74" t="s">
        <v>51</v>
      </c>
      <c r="E23" s="74"/>
      <c r="F23" s="74"/>
      <c r="G23" s="74"/>
      <c r="H23" s="74"/>
    </row>
    <row r="24" spans="1:8" ht="15">
      <c r="A24" s="66" t="s">
        <v>78</v>
      </c>
      <c r="B24" s="67">
        <v>32</v>
      </c>
      <c r="D24" s="75" t="s">
        <v>52</v>
      </c>
      <c r="E24" s="75"/>
      <c r="F24" s="75"/>
      <c r="G24" s="75"/>
      <c r="H24" s="75"/>
    </row>
    <row r="25" spans="1:8" ht="15">
      <c r="A25" s="66" t="s">
        <v>79</v>
      </c>
      <c r="B25" s="67">
        <v>33</v>
      </c>
      <c r="D25" s="76" t="s">
        <v>50</v>
      </c>
      <c r="E25" s="76"/>
      <c r="F25" s="76"/>
      <c r="G25" s="76"/>
      <c r="H25" s="76"/>
    </row>
    <row r="26" spans="1:2" ht="15">
      <c r="A26" s="66" t="s">
        <v>80</v>
      </c>
      <c r="B26" s="67">
        <v>40</v>
      </c>
    </row>
    <row r="27" spans="1:2" ht="15">
      <c r="A27" s="66" t="s">
        <v>81</v>
      </c>
      <c r="B27" s="67"/>
    </row>
    <row r="28" spans="1:2" ht="15">
      <c r="A28" s="66" t="s">
        <v>82</v>
      </c>
      <c r="B28" s="67"/>
    </row>
    <row r="29" spans="1:2" ht="15">
      <c r="A29" s="66" t="s">
        <v>83</v>
      </c>
      <c r="B29" s="67"/>
    </row>
    <row r="30" spans="1:2" ht="15">
      <c r="A30" s="66" t="s">
        <v>84</v>
      </c>
      <c r="B30" s="67"/>
    </row>
    <row r="31" spans="1:2" ht="15">
      <c r="A31" s="66" t="s">
        <v>85</v>
      </c>
      <c r="B31" s="67"/>
    </row>
    <row r="32" spans="1:2" ht="15">
      <c r="A32" s="66" t="s">
        <v>86</v>
      </c>
      <c r="B32" s="67"/>
    </row>
    <row r="33" spans="1:2" ht="15">
      <c r="A33" s="66" t="s">
        <v>87</v>
      </c>
      <c r="B33" s="67"/>
    </row>
    <row r="34" spans="1:2" ht="15">
      <c r="A34" s="66" t="s">
        <v>88</v>
      </c>
      <c r="B34" s="67"/>
    </row>
    <row r="35" spans="1:2" ht="15">
      <c r="A35" s="66" t="s">
        <v>89</v>
      </c>
      <c r="B35" s="67"/>
    </row>
    <row r="36" spans="1:2" ht="15">
      <c r="A36" s="66" t="s">
        <v>90</v>
      </c>
      <c r="B36" s="67"/>
    </row>
    <row r="37" spans="1:2" ht="15">
      <c r="A37" s="66" t="s">
        <v>91</v>
      </c>
      <c r="B37" s="67"/>
    </row>
    <row r="38" spans="1:2" ht="15">
      <c r="A38" s="66" t="s">
        <v>92</v>
      </c>
      <c r="B38" s="67"/>
    </row>
    <row r="39" spans="1:2" ht="15">
      <c r="A39" s="66" t="s">
        <v>93</v>
      </c>
      <c r="B39" s="67"/>
    </row>
    <row r="40" spans="1:2" ht="15">
      <c r="A40" s="66" t="s">
        <v>94</v>
      </c>
      <c r="B40" s="67"/>
    </row>
    <row r="41" spans="1:2" ht="15">
      <c r="A41" s="66" t="s">
        <v>95</v>
      </c>
      <c r="B41" s="67"/>
    </row>
    <row r="42" spans="1:2" ht="15">
      <c r="A42" s="66" t="s">
        <v>96</v>
      </c>
      <c r="B42" s="67"/>
    </row>
    <row r="43" spans="1:2" ht="15">
      <c r="A43" s="66" t="s">
        <v>97</v>
      </c>
      <c r="B43" s="67"/>
    </row>
    <row r="44" spans="1:2" ht="15">
      <c r="A44" s="66" t="s">
        <v>98</v>
      </c>
      <c r="B44" s="67"/>
    </row>
    <row r="45" spans="1:2" ht="15">
      <c r="A45" s="66" t="s">
        <v>99</v>
      </c>
      <c r="B45" s="67"/>
    </row>
    <row r="46" spans="1:2" ht="15">
      <c r="A46" s="66" t="s">
        <v>100</v>
      </c>
      <c r="B46" s="67"/>
    </row>
    <row r="47" spans="1:2" ht="15">
      <c r="A47" s="66" t="s">
        <v>101</v>
      </c>
      <c r="B47" s="67"/>
    </row>
    <row r="48" spans="1:2" ht="15">
      <c r="A48" s="66" t="s">
        <v>102</v>
      </c>
      <c r="B48" s="67"/>
    </row>
    <row r="49" spans="1:2" ht="15">
      <c r="A49" s="66" t="s">
        <v>103</v>
      </c>
      <c r="B49" s="67"/>
    </row>
    <row r="50" spans="1:2" ht="15">
      <c r="A50" s="66" t="s">
        <v>104</v>
      </c>
      <c r="B50" s="67"/>
    </row>
    <row r="51" spans="1:2" ht="15">
      <c r="A51" s="66" t="s">
        <v>105</v>
      </c>
      <c r="B51" s="67"/>
    </row>
    <row r="52" spans="1:2" ht="15">
      <c r="A52" s="66" t="s">
        <v>106</v>
      </c>
      <c r="B52" s="67"/>
    </row>
    <row r="53" spans="1:2" ht="15">
      <c r="A53" s="66" t="s">
        <v>107</v>
      </c>
      <c r="B53" s="67"/>
    </row>
    <row r="54" spans="1:2" ht="15">
      <c r="A54" s="66" t="s">
        <v>108</v>
      </c>
      <c r="B54" s="67"/>
    </row>
    <row r="55" spans="1:2" ht="15">
      <c r="A55" s="66" t="s">
        <v>109</v>
      </c>
      <c r="B55" s="67"/>
    </row>
    <row r="56" spans="1:2" ht="15">
      <c r="A56" s="66" t="s">
        <v>110</v>
      </c>
      <c r="B56" s="67"/>
    </row>
    <row r="57" spans="1:2" ht="15">
      <c r="A57" s="66" t="s">
        <v>111</v>
      </c>
      <c r="B57" s="67"/>
    </row>
    <row r="58" spans="1:2" ht="15">
      <c r="A58" s="66" t="s">
        <v>112</v>
      </c>
      <c r="B58" s="67"/>
    </row>
    <row r="59" spans="1:2" ht="15">
      <c r="A59" s="66" t="s">
        <v>113</v>
      </c>
      <c r="B59" s="67"/>
    </row>
    <row r="60" spans="1:2" ht="15">
      <c r="A60" s="66" t="s">
        <v>114</v>
      </c>
      <c r="B60" s="67"/>
    </row>
    <row r="61" spans="1:2" ht="15">
      <c r="A61" s="66" t="s">
        <v>115</v>
      </c>
      <c r="B61" s="67"/>
    </row>
    <row r="62" spans="1:2" ht="15">
      <c r="A62" s="66" t="s">
        <v>116</v>
      </c>
      <c r="B62" s="67"/>
    </row>
    <row r="63" spans="1:2" ht="15">
      <c r="A63" s="66" t="s">
        <v>117</v>
      </c>
      <c r="B63" s="67"/>
    </row>
    <row r="64" spans="1:2" ht="15">
      <c r="A64" s="66" t="s">
        <v>118</v>
      </c>
      <c r="B64" s="67"/>
    </row>
    <row r="65" spans="1:2" ht="15">
      <c r="A65" s="66" t="s">
        <v>119</v>
      </c>
      <c r="B65" s="67"/>
    </row>
    <row r="66" spans="1:2" ht="15">
      <c r="A66" s="66" t="s">
        <v>120</v>
      </c>
      <c r="B66" s="67"/>
    </row>
    <row r="67" spans="1:2" ht="15">
      <c r="A67" s="66" t="s">
        <v>121</v>
      </c>
      <c r="B67" s="67"/>
    </row>
    <row r="68" spans="1:2" ht="15">
      <c r="A68" s="66" t="s">
        <v>122</v>
      </c>
      <c r="B68" s="67"/>
    </row>
    <row r="69" spans="1:2" ht="15">
      <c r="A69" s="66" t="s">
        <v>123</v>
      </c>
      <c r="B69" s="67"/>
    </row>
    <row r="70" spans="1:2" ht="15">
      <c r="A70" s="66" t="s">
        <v>124</v>
      </c>
      <c r="B70" s="67"/>
    </row>
    <row r="71" spans="1:2" ht="15">
      <c r="A71" s="66" t="s">
        <v>125</v>
      </c>
      <c r="B71" s="67"/>
    </row>
    <row r="72" spans="1:2" ht="15">
      <c r="A72" s="66" t="s">
        <v>126</v>
      </c>
      <c r="B72" s="67"/>
    </row>
    <row r="73" spans="1:2" ht="15">
      <c r="A73" s="66" t="s">
        <v>127</v>
      </c>
      <c r="B73" s="67"/>
    </row>
    <row r="74" spans="1:2" ht="15">
      <c r="A74" s="66" t="s">
        <v>128</v>
      </c>
      <c r="B74" s="67"/>
    </row>
    <row r="75" spans="1:2" ht="15">
      <c r="A75" s="66" t="s">
        <v>129</v>
      </c>
      <c r="B75" s="67"/>
    </row>
    <row r="76" spans="1:2" ht="15">
      <c r="A76" s="66" t="s">
        <v>130</v>
      </c>
      <c r="B76" s="67"/>
    </row>
    <row r="77" spans="1:2" ht="15">
      <c r="A77" s="66" t="s">
        <v>131</v>
      </c>
      <c r="B77" s="67"/>
    </row>
    <row r="78" spans="1:2" ht="15">
      <c r="A78" s="66" t="s">
        <v>132</v>
      </c>
      <c r="B78" s="67"/>
    </row>
    <row r="79" spans="1:2" ht="15">
      <c r="A79" s="66" t="s">
        <v>133</v>
      </c>
      <c r="B79" s="67"/>
    </row>
    <row r="80" spans="1:2" ht="15">
      <c r="A80" s="66" t="s">
        <v>134</v>
      </c>
      <c r="B80" s="67"/>
    </row>
    <row r="81" spans="1:2" ht="15">
      <c r="A81" s="66" t="s">
        <v>135</v>
      </c>
      <c r="B81" s="67"/>
    </row>
    <row r="82" spans="1:2" ht="15">
      <c r="A82" s="66" t="s">
        <v>136</v>
      </c>
      <c r="B82" s="67"/>
    </row>
    <row r="83" spans="1:2" ht="15">
      <c r="A83" s="66" t="s">
        <v>137</v>
      </c>
      <c r="B83" s="67"/>
    </row>
    <row r="84" spans="1:2" ht="15">
      <c r="A84" s="66" t="s">
        <v>138</v>
      </c>
      <c r="B84" s="67"/>
    </row>
    <row r="85" spans="1:2" ht="15">
      <c r="A85" s="66" t="s">
        <v>139</v>
      </c>
      <c r="B85" s="67"/>
    </row>
    <row r="86" spans="1:2" ht="15">
      <c r="A86" s="66" t="s">
        <v>140</v>
      </c>
      <c r="B86" s="67"/>
    </row>
    <row r="87" spans="1:2" ht="15">
      <c r="A87" s="66" t="s">
        <v>141</v>
      </c>
      <c r="B87" s="67"/>
    </row>
    <row r="88" spans="1:2" ht="15">
      <c r="A88" s="66" t="s">
        <v>142</v>
      </c>
      <c r="B88" s="67"/>
    </row>
    <row r="89" spans="1:2" ht="15">
      <c r="A89" s="66" t="s">
        <v>143</v>
      </c>
      <c r="B89" s="67"/>
    </row>
    <row r="90" spans="1:2" ht="15">
      <c r="A90" s="66" t="s">
        <v>144</v>
      </c>
      <c r="B90" s="67"/>
    </row>
    <row r="91" spans="1:2" ht="15">
      <c r="A91" s="66" t="s">
        <v>145</v>
      </c>
      <c r="B91" s="67"/>
    </row>
    <row r="92" spans="1:2" ht="15">
      <c r="A92" s="66" t="s">
        <v>146</v>
      </c>
      <c r="B92" s="67"/>
    </row>
    <row r="93" spans="1:2" ht="15">
      <c r="A93" s="66" t="s">
        <v>147</v>
      </c>
      <c r="B93" s="67"/>
    </row>
    <row r="94" spans="1:2" ht="15">
      <c r="A94" s="66" t="s">
        <v>148</v>
      </c>
      <c r="B94" s="67"/>
    </row>
    <row r="95" spans="1:2" ht="15">
      <c r="A95" s="66" t="s">
        <v>149</v>
      </c>
      <c r="B95" s="67"/>
    </row>
    <row r="96" spans="1:2" ht="15">
      <c r="A96" s="66" t="s">
        <v>150</v>
      </c>
      <c r="B96" s="67"/>
    </row>
    <row r="97" spans="1:2" ht="15">
      <c r="A97" s="66" t="s">
        <v>151</v>
      </c>
      <c r="B97" s="67"/>
    </row>
    <row r="98" spans="1:2" ht="15">
      <c r="A98" s="66" t="s">
        <v>152</v>
      </c>
      <c r="B98" s="67"/>
    </row>
    <row r="99" spans="1:2" ht="15">
      <c r="A99" s="66" t="s">
        <v>153</v>
      </c>
      <c r="B99" s="67"/>
    </row>
    <row r="100" spans="1:2" ht="15">
      <c r="A100" s="66" t="s">
        <v>154</v>
      </c>
      <c r="B100" s="67"/>
    </row>
    <row r="101" spans="1:2" ht="15">
      <c r="A101" s="66" t="s">
        <v>155</v>
      </c>
      <c r="B101" s="67"/>
    </row>
    <row r="102" spans="1:2" ht="15">
      <c r="A102" s="66" t="s">
        <v>156</v>
      </c>
      <c r="B102" s="67"/>
    </row>
    <row r="103" spans="1:2" ht="15">
      <c r="A103" s="66" t="s">
        <v>157</v>
      </c>
      <c r="B103" s="67"/>
    </row>
    <row r="104" spans="1:2" ht="15">
      <c r="A104" s="66" t="s">
        <v>158</v>
      </c>
      <c r="B104" s="67"/>
    </row>
    <row r="105" spans="1:2" ht="15">
      <c r="A105" s="66" t="s">
        <v>159</v>
      </c>
      <c r="B105" s="67"/>
    </row>
    <row r="106" spans="1:2" ht="15">
      <c r="A106" s="66" t="s">
        <v>160</v>
      </c>
      <c r="B106" s="67"/>
    </row>
    <row r="107" spans="1:2" ht="15">
      <c r="A107" s="66" t="s">
        <v>161</v>
      </c>
      <c r="B107" s="67"/>
    </row>
    <row r="108" spans="1:2" ht="15">
      <c r="A108" s="66" t="s">
        <v>162</v>
      </c>
      <c r="B108" s="67"/>
    </row>
    <row r="109" spans="1:2" ht="15">
      <c r="A109" s="66" t="s">
        <v>163</v>
      </c>
      <c r="B109" s="67"/>
    </row>
    <row r="110" spans="1:2" ht="15">
      <c r="A110" s="66" t="s">
        <v>164</v>
      </c>
      <c r="B110" s="67"/>
    </row>
    <row r="111" spans="1:2" ht="15">
      <c r="A111" s="66" t="s">
        <v>165</v>
      </c>
      <c r="B111" s="67"/>
    </row>
    <row r="112" spans="1:2" ht="15">
      <c r="A112" s="66" t="s">
        <v>166</v>
      </c>
      <c r="B112" s="67"/>
    </row>
    <row r="113" spans="1:2" ht="15">
      <c r="A113" s="66" t="s">
        <v>167</v>
      </c>
      <c r="B113" s="67"/>
    </row>
    <row r="114" spans="1:2" ht="15">
      <c r="A114" s="66" t="s">
        <v>168</v>
      </c>
      <c r="B114" s="67"/>
    </row>
    <row r="115" spans="1:2" ht="15">
      <c r="A115" s="66" t="s">
        <v>169</v>
      </c>
      <c r="B115" s="67"/>
    </row>
    <row r="116" spans="1:2" ht="15">
      <c r="A116" s="66" t="s">
        <v>170</v>
      </c>
      <c r="B116" s="67"/>
    </row>
    <row r="117" spans="1:2" ht="15">
      <c r="A117" s="66" t="s">
        <v>171</v>
      </c>
      <c r="B117" s="67"/>
    </row>
    <row r="118" spans="1:2" ht="15">
      <c r="A118" s="66" t="s">
        <v>172</v>
      </c>
      <c r="B118" s="67"/>
    </row>
    <row r="119" spans="1:2" ht="15">
      <c r="A119" s="66" t="s">
        <v>173</v>
      </c>
      <c r="B119" s="67"/>
    </row>
    <row r="120" spans="1:2" ht="15">
      <c r="A120" s="66" t="s">
        <v>174</v>
      </c>
      <c r="B120" s="67"/>
    </row>
    <row r="121" spans="1:2" ht="15">
      <c r="A121" s="66" t="s">
        <v>175</v>
      </c>
      <c r="B121" s="67"/>
    </row>
    <row r="122" spans="1:2" ht="15">
      <c r="A122" s="66" t="s">
        <v>176</v>
      </c>
      <c r="B122" s="67"/>
    </row>
    <row r="123" spans="1:2" ht="15">
      <c r="A123" s="66" t="s">
        <v>177</v>
      </c>
      <c r="B123" s="67"/>
    </row>
    <row r="124" spans="1:2" ht="15">
      <c r="A124" s="66" t="s">
        <v>178</v>
      </c>
      <c r="B124" s="67"/>
    </row>
    <row r="125" spans="1:2" ht="15">
      <c r="A125" s="66" t="s">
        <v>179</v>
      </c>
      <c r="B125" s="67"/>
    </row>
    <row r="126" spans="1:2" ht="15">
      <c r="A126" s="66" t="s">
        <v>180</v>
      </c>
      <c r="B126" s="67"/>
    </row>
    <row r="127" spans="1:2" ht="15">
      <c r="A127" s="66" t="s">
        <v>181</v>
      </c>
      <c r="B127" s="67"/>
    </row>
    <row r="128" spans="1:2" ht="15">
      <c r="A128" s="66" t="s">
        <v>182</v>
      </c>
      <c r="B128" s="67"/>
    </row>
    <row r="129" spans="1:2" ht="15">
      <c r="A129" s="66" t="s">
        <v>183</v>
      </c>
      <c r="B129" s="67"/>
    </row>
    <row r="130" spans="1:2" ht="15">
      <c r="A130" s="66" t="s">
        <v>184</v>
      </c>
      <c r="B130" s="67"/>
    </row>
    <row r="131" spans="1:2" ht="15">
      <c r="A131" s="66" t="s">
        <v>185</v>
      </c>
      <c r="B131" s="67"/>
    </row>
    <row r="132" spans="1:2" ht="15">
      <c r="A132" s="66" t="s">
        <v>186</v>
      </c>
      <c r="B132" s="67"/>
    </row>
    <row r="133" spans="1:2" ht="15">
      <c r="A133" s="66" t="s">
        <v>187</v>
      </c>
      <c r="B133" s="67"/>
    </row>
    <row r="134" spans="1:2" ht="15">
      <c r="A134" s="66" t="s">
        <v>188</v>
      </c>
      <c r="B134" s="67"/>
    </row>
    <row r="135" spans="1:2" ht="15">
      <c r="A135" s="66" t="s">
        <v>189</v>
      </c>
      <c r="B135" s="67"/>
    </row>
    <row r="136" spans="1:2" ht="15">
      <c r="A136" s="66" t="s">
        <v>190</v>
      </c>
      <c r="B136" s="67"/>
    </row>
    <row r="137" spans="1:2" ht="15">
      <c r="A137" s="66" t="s">
        <v>191</v>
      </c>
      <c r="B137" s="67"/>
    </row>
    <row r="138" spans="1:2" ht="15">
      <c r="A138" s="66" t="s">
        <v>192</v>
      </c>
      <c r="B138" s="67"/>
    </row>
    <row r="139" spans="1:2" ht="15">
      <c r="A139" s="66" t="s">
        <v>193</v>
      </c>
      <c r="B139" s="67"/>
    </row>
    <row r="140" spans="1:2" ht="15">
      <c r="A140" s="66" t="s">
        <v>194</v>
      </c>
      <c r="B140" s="67"/>
    </row>
    <row r="141" spans="1:2" ht="15">
      <c r="A141" s="66" t="s">
        <v>195</v>
      </c>
      <c r="B141" s="67"/>
    </row>
    <row r="142" spans="1:2" ht="15">
      <c r="A142" s="66" t="s">
        <v>196</v>
      </c>
      <c r="B142" s="67"/>
    </row>
    <row r="143" spans="1:2" ht="15">
      <c r="A143" s="66" t="s">
        <v>197</v>
      </c>
      <c r="B143" s="67"/>
    </row>
    <row r="144" spans="1:2" ht="15">
      <c r="A144" s="66" t="s">
        <v>198</v>
      </c>
      <c r="B144" s="67"/>
    </row>
    <row r="145" spans="1:2" ht="15">
      <c r="A145" s="66" t="s">
        <v>199</v>
      </c>
      <c r="B145" s="67"/>
    </row>
    <row r="146" spans="1:2" ht="15">
      <c r="A146" s="66" t="s">
        <v>200</v>
      </c>
      <c r="B146" s="67"/>
    </row>
    <row r="147" spans="1:2" ht="15">
      <c r="A147" s="66" t="s">
        <v>201</v>
      </c>
      <c r="B147" s="67"/>
    </row>
    <row r="148" spans="1:2" ht="15">
      <c r="A148" s="66" t="s">
        <v>202</v>
      </c>
      <c r="B148" s="67"/>
    </row>
    <row r="149" spans="1:2" ht="15">
      <c r="A149" s="66" t="s">
        <v>203</v>
      </c>
      <c r="B149" s="67"/>
    </row>
    <row r="150" spans="1:2" ht="15">
      <c r="A150" s="66" t="s">
        <v>204</v>
      </c>
      <c r="B150" s="67"/>
    </row>
    <row r="151" spans="1:2" ht="15">
      <c r="A151" s="66" t="s">
        <v>205</v>
      </c>
      <c r="B151" s="67"/>
    </row>
    <row r="152" spans="1:2" ht="15">
      <c r="A152" s="66" t="s">
        <v>206</v>
      </c>
      <c r="B152" s="67"/>
    </row>
    <row r="153" spans="1:2" ht="15">
      <c r="A153" s="66" t="s">
        <v>207</v>
      </c>
      <c r="B153" s="67"/>
    </row>
    <row r="154" spans="1:2" ht="15">
      <c r="A154" s="66" t="s">
        <v>208</v>
      </c>
      <c r="B154" s="67"/>
    </row>
    <row r="155" spans="1:2" ht="15">
      <c r="A155" s="66" t="s">
        <v>209</v>
      </c>
      <c r="B155" s="67"/>
    </row>
    <row r="156" spans="1:2" ht="15">
      <c r="A156" s="66" t="s">
        <v>210</v>
      </c>
      <c r="B156" s="67"/>
    </row>
    <row r="157" spans="1:2" ht="15">
      <c r="A157" s="66" t="s">
        <v>211</v>
      </c>
      <c r="B157" s="67"/>
    </row>
    <row r="158" spans="1:2" ht="15">
      <c r="A158" s="66" t="s">
        <v>212</v>
      </c>
      <c r="B158" s="67"/>
    </row>
    <row r="159" spans="1:2" ht="15">
      <c r="A159" s="66" t="s">
        <v>213</v>
      </c>
      <c r="B159" s="67"/>
    </row>
    <row r="160" spans="1:2" ht="15">
      <c r="A160" s="66" t="s">
        <v>214</v>
      </c>
      <c r="B160" s="67"/>
    </row>
    <row r="161" spans="1:2" ht="15">
      <c r="A161" s="66" t="s">
        <v>215</v>
      </c>
      <c r="B161" s="67"/>
    </row>
    <row r="162" spans="1:2" ht="15">
      <c r="A162" s="66" t="s">
        <v>216</v>
      </c>
      <c r="B162" s="67"/>
    </row>
    <row r="163" spans="1:2" ht="15">
      <c r="A163" s="66" t="s">
        <v>217</v>
      </c>
      <c r="B163" s="67"/>
    </row>
    <row r="164" spans="1:2" ht="15">
      <c r="A164" s="66" t="s">
        <v>218</v>
      </c>
      <c r="B164" s="67"/>
    </row>
    <row r="165" spans="1:2" ht="15">
      <c r="A165" s="66" t="s">
        <v>219</v>
      </c>
      <c r="B165" s="67"/>
    </row>
    <row r="166" spans="1:2" ht="15">
      <c r="A166" s="66" t="s">
        <v>220</v>
      </c>
      <c r="B166" s="67"/>
    </row>
    <row r="167" spans="1:2" ht="15">
      <c r="A167" s="66" t="s">
        <v>221</v>
      </c>
      <c r="B167" s="67"/>
    </row>
    <row r="168" spans="1:2" ht="15">
      <c r="A168" s="66" t="s">
        <v>222</v>
      </c>
      <c r="B168" s="67"/>
    </row>
    <row r="169" spans="1:2" ht="15">
      <c r="A169" s="66" t="s">
        <v>223</v>
      </c>
      <c r="B169" s="67"/>
    </row>
    <row r="170" spans="1:2" ht="15">
      <c r="A170" s="66" t="s">
        <v>224</v>
      </c>
      <c r="B170" s="67"/>
    </row>
    <row r="171" spans="1:2" ht="15">
      <c r="A171" s="66" t="s">
        <v>225</v>
      </c>
      <c r="B171" s="67"/>
    </row>
    <row r="172" spans="1:2" ht="15">
      <c r="A172" s="66" t="s">
        <v>226</v>
      </c>
      <c r="B172" s="67"/>
    </row>
    <row r="173" spans="1:2" ht="15">
      <c r="A173" s="66" t="s">
        <v>227</v>
      </c>
      <c r="B173" s="67"/>
    </row>
    <row r="174" spans="1:2" ht="15">
      <c r="A174" s="66" t="s">
        <v>228</v>
      </c>
      <c r="B174" s="67"/>
    </row>
    <row r="175" spans="1:2" ht="15">
      <c r="A175" s="66" t="s">
        <v>229</v>
      </c>
      <c r="B175" s="67"/>
    </row>
    <row r="176" spans="1:2" ht="15">
      <c r="A176" s="66" t="s">
        <v>230</v>
      </c>
      <c r="B176" s="67"/>
    </row>
    <row r="177" spans="1:2" ht="15">
      <c r="A177" s="66" t="s">
        <v>231</v>
      </c>
      <c r="B177" s="67"/>
    </row>
    <row r="178" spans="1:2" ht="15">
      <c r="A178" s="66" t="s">
        <v>232</v>
      </c>
      <c r="B178" s="67"/>
    </row>
    <row r="179" spans="1:2" ht="15">
      <c r="A179" s="66" t="s">
        <v>233</v>
      </c>
      <c r="B179" s="67"/>
    </row>
    <row r="180" spans="1:2" ht="15">
      <c r="A180" s="66" t="s">
        <v>234</v>
      </c>
      <c r="B180" s="67"/>
    </row>
    <row r="181" spans="1:2" ht="15">
      <c r="A181" s="66" t="s">
        <v>235</v>
      </c>
      <c r="B181" s="67"/>
    </row>
    <row r="182" spans="1:2" ht="15">
      <c r="A182" s="66" t="s">
        <v>236</v>
      </c>
      <c r="B182" s="67"/>
    </row>
    <row r="183" spans="1:2" ht="15">
      <c r="A183" s="66" t="s">
        <v>237</v>
      </c>
      <c r="B183" s="67"/>
    </row>
    <row r="184" spans="1:2" ht="15">
      <c r="A184" s="66" t="s">
        <v>238</v>
      </c>
      <c r="B184" s="67"/>
    </row>
    <row r="185" spans="1:2" ht="15">
      <c r="A185" s="66" t="s">
        <v>239</v>
      </c>
      <c r="B185" s="67"/>
    </row>
    <row r="186" spans="1:2" ht="15">
      <c r="A186" s="66" t="s">
        <v>240</v>
      </c>
      <c r="B186" s="67"/>
    </row>
    <row r="187" spans="1:2" ht="15">
      <c r="A187" s="66" t="s">
        <v>241</v>
      </c>
      <c r="B187" s="67"/>
    </row>
    <row r="188" spans="1:2" ht="15">
      <c r="A188" s="66" t="s">
        <v>242</v>
      </c>
      <c r="B188" s="67"/>
    </row>
    <row r="189" spans="1:2" ht="15">
      <c r="A189" s="66" t="s">
        <v>243</v>
      </c>
      <c r="B189" s="67"/>
    </row>
    <row r="190" spans="1:2" ht="15">
      <c r="A190" s="66" t="s">
        <v>244</v>
      </c>
      <c r="B190" s="67"/>
    </row>
    <row r="191" spans="1:2" ht="15">
      <c r="A191" s="66" t="s">
        <v>245</v>
      </c>
      <c r="B191" s="67"/>
    </row>
    <row r="192" spans="1:2" ht="15">
      <c r="A192" s="66" t="s">
        <v>246</v>
      </c>
      <c r="B192" s="67"/>
    </row>
    <row r="193" spans="1:2" ht="15">
      <c r="A193" s="66" t="s">
        <v>247</v>
      </c>
      <c r="B193" s="67"/>
    </row>
    <row r="194" spans="1:2" ht="15">
      <c r="A194" s="66" t="s">
        <v>248</v>
      </c>
      <c r="B194" s="67"/>
    </row>
    <row r="195" spans="1:2" ht="15">
      <c r="A195" s="66" t="s">
        <v>249</v>
      </c>
      <c r="B195" s="67"/>
    </row>
    <row r="196" spans="1:2" ht="15">
      <c r="A196" s="66" t="s">
        <v>250</v>
      </c>
      <c r="B196" s="67"/>
    </row>
    <row r="197" spans="1:2" ht="15">
      <c r="A197" s="66" t="s">
        <v>251</v>
      </c>
      <c r="B197" s="67"/>
    </row>
    <row r="198" spans="1:2" ht="15">
      <c r="A198" s="66" t="s">
        <v>252</v>
      </c>
      <c r="B198" s="67"/>
    </row>
    <row r="199" spans="1:2" ht="15">
      <c r="A199" s="66" t="s">
        <v>253</v>
      </c>
      <c r="B199" s="67"/>
    </row>
    <row r="200" spans="1:2" ht="15">
      <c r="A200" s="66" t="s">
        <v>254</v>
      </c>
      <c r="B200" s="67"/>
    </row>
    <row r="201" spans="1:2" ht="15" thickBot="1">
      <c r="A201" s="68" t="s">
        <v>255</v>
      </c>
      <c r="B201" s="69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D23:H23"/>
    <mergeCell ref="D24:H24"/>
    <mergeCell ref="D25:H25"/>
  </mergeCells>
  <dataValidations count="2">
    <dataValidation type="decimal" allowBlank="1" showInputMessage="1" showErrorMessage="1" sqref="E4">
      <formula1>0</formula1>
      <formula2>1</formula2>
    </dataValidation>
    <dataValidation type="whole" operator="greaterThan" allowBlank="1" showInputMessage="1" showErrorMessage="1" sqref="E5">
      <formula1>0</formula1>
    </dataValidation>
  </dataValidations>
  <printOptions gridLines="1"/>
  <pageMargins left="0.75" right="0.75" top="1" bottom="1" header="0.5" footer="0.5"/>
  <pageSetup horizontalDpi="300" verticalDpi="300" orientation="landscape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F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2" customWidth="1"/>
    <col min="2" max="2" width="18.7109375" style="2" customWidth="1"/>
    <col min="3" max="3" width="19.421875" style="2" customWidth="1"/>
    <col min="4" max="4" width="11.28125" style="2" customWidth="1"/>
    <col min="5" max="5" width="30.8515625" style="2" bestFit="1" customWidth="1"/>
    <col min="6" max="16384" width="9.140625" style="2" customWidth="1"/>
  </cols>
  <sheetData>
    <row r="1" spans="1:4" ht="20.25">
      <c r="A1" s="9" t="s">
        <v>17</v>
      </c>
      <c r="B1" s="10"/>
      <c r="C1" s="11"/>
      <c r="D1" s="11"/>
    </row>
    <row r="2" ht="12.75"/>
    <row r="3" spans="1:2" ht="12.75">
      <c r="A3" s="12" t="s">
        <v>11</v>
      </c>
      <c r="B3" s="3">
        <v>0.5</v>
      </c>
    </row>
    <row r="4" spans="1:2" ht="12.75">
      <c r="A4" s="12" t="s">
        <v>0</v>
      </c>
      <c r="B4" s="3">
        <v>0.05</v>
      </c>
    </row>
    <row r="5" spans="1:6" ht="12.75">
      <c r="A5" s="13" t="s">
        <v>8</v>
      </c>
      <c r="B5" s="5">
        <v>59</v>
      </c>
      <c r="F5" s="7"/>
    </row>
    <row r="6" spans="1:2" ht="12.75">
      <c r="A6" s="14" t="s">
        <v>1</v>
      </c>
      <c r="B6" s="8">
        <v>100</v>
      </c>
    </row>
    <row r="7" ht="12.75"/>
    <row r="8" spans="1:5" ht="12.75">
      <c r="A8" s="15" t="s">
        <v>9</v>
      </c>
      <c r="B8" s="16">
        <f>B5/B6</f>
        <v>0.59</v>
      </c>
      <c r="C8" s="15" t="s">
        <v>10</v>
      </c>
      <c r="D8" s="15"/>
      <c r="E8" s="11"/>
    </row>
    <row r="9" ht="12.75"/>
    <row r="10" spans="1:2" ht="12.75">
      <c r="A10" s="17" t="s">
        <v>12</v>
      </c>
      <c r="B10" s="18">
        <f>(B8-B3)/(SQRT(B3*(1-B3)/B6))</f>
        <v>1.7999999999999994</v>
      </c>
    </row>
    <row r="11" ht="12.75"/>
    <row r="12" ht="13.5" thickBot="1"/>
    <row r="13" spans="1:5" ht="12.75">
      <c r="A13" s="19" t="s">
        <v>16</v>
      </c>
      <c r="B13" s="20" t="s">
        <v>18</v>
      </c>
      <c r="C13" s="20" t="s">
        <v>19</v>
      </c>
      <c r="D13" s="21" t="s">
        <v>21</v>
      </c>
      <c r="E13" s="22" t="s">
        <v>6</v>
      </c>
    </row>
    <row r="14" spans="1:5" ht="12.75">
      <c r="A14" s="23"/>
      <c r="B14" s="24"/>
      <c r="C14" s="24"/>
      <c r="D14" s="25"/>
      <c r="E14" s="26"/>
    </row>
    <row r="15" spans="1:5" ht="12.75">
      <c r="A15" s="27" t="s">
        <v>3</v>
      </c>
      <c r="B15" s="28">
        <f>NORMSINV($B$4/2)</f>
        <v>-1.9599639845400545</v>
      </c>
      <c r="C15" s="28">
        <f>NORMSINV(1-$B$4/2)</f>
        <v>1.959963984540054</v>
      </c>
      <c r="D15" s="28">
        <f>2*(1-NORMSDIST(ABS(B10)))</f>
        <v>0.07186063822585176</v>
      </c>
      <c r="E15" s="29" t="str">
        <f>IF(D15&lt;$B$4,"Reject the null hypothesis","Do not reject the null hypothesis")</f>
        <v>Do not reject the null hypothesis</v>
      </c>
    </row>
    <row r="16" spans="1:5" ht="12.75">
      <c r="A16" s="59" t="str">
        <f>"H1:  P &lt;&gt; "&amp;B3</f>
        <v>H1:  P &lt;&gt; 0.5</v>
      </c>
      <c r="B16" s="24"/>
      <c r="C16" s="24"/>
      <c r="D16" s="30"/>
      <c r="E16" s="31"/>
    </row>
    <row r="17" spans="1:5" ht="12.75">
      <c r="A17" s="32"/>
      <c r="B17" s="24"/>
      <c r="C17" s="24"/>
      <c r="D17" s="30"/>
      <c r="E17" s="31"/>
    </row>
    <row r="18" spans="1:5" ht="12.75">
      <c r="A18" s="27" t="s">
        <v>5</v>
      </c>
      <c r="B18" s="28" t="s">
        <v>20</v>
      </c>
      <c r="C18" s="28">
        <f>NORMSINV(1-$B$4)</f>
        <v>1.6448536269514724</v>
      </c>
      <c r="D18" s="28">
        <f>1-NORMSDIST(B10)</f>
        <v>0.03593031911292588</v>
      </c>
      <c r="E18" s="29" t="str">
        <f>IF(D18&lt;$B$4,"Reject the null hypothesis","Do not reject the null hypothesis")</f>
        <v>Reject the null hypothesis</v>
      </c>
    </row>
    <row r="19" spans="1:5" ht="12.75">
      <c r="A19" s="59" t="str">
        <f>"H1:  P &gt; "&amp;B3</f>
        <v>H1:  P &gt; 0.5</v>
      </c>
      <c r="B19" s="24"/>
      <c r="C19" s="24"/>
      <c r="D19" s="30"/>
      <c r="E19" s="31"/>
    </row>
    <row r="20" spans="1:5" ht="12.75">
      <c r="A20" s="32"/>
      <c r="B20" s="24"/>
      <c r="C20" s="24"/>
      <c r="D20" s="30"/>
      <c r="E20" s="31"/>
    </row>
    <row r="21" spans="1:5" ht="12.75">
      <c r="A21" s="27" t="s">
        <v>4</v>
      </c>
      <c r="B21" s="28">
        <f>NORMSINV($B$4)</f>
        <v>-1.6448536269514742</v>
      </c>
      <c r="C21" s="28" t="s">
        <v>20</v>
      </c>
      <c r="D21" s="28">
        <f>NORMSDIST(B10)</f>
        <v>0.9640696808870741</v>
      </c>
      <c r="E21" s="29" t="str">
        <f>IF(D21&lt;$B$4,"Reject the null hypothesis","Do not reject the null hypothesis")</f>
        <v>Do not reject the null hypothesis</v>
      </c>
    </row>
    <row r="22" spans="1:5" ht="13.5" thickBot="1">
      <c r="A22" s="60" t="str">
        <f>"H1:  P &lt; "&amp;B3</f>
        <v>H1:  P &lt; 0.5</v>
      </c>
      <c r="B22" s="33"/>
      <c r="C22" s="33"/>
      <c r="D22" s="33"/>
      <c r="E22" s="34"/>
    </row>
    <row r="24" spans="1:5" ht="12.75">
      <c r="A24" s="74" t="s">
        <v>51</v>
      </c>
      <c r="B24" s="74"/>
      <c r="C24" s="74"/>
      <c r="D24" s="74"/>
      <c r="E24" s="74"/>
    </row>
    <row r="25" spans="1:5" ht="12.75">
      <c r="A25" s="75" t="s">
        <v>52</v>
      </c>
      <c r="B25" s="75"/>
      <c r="C25" s="75"/>
      <c r="D25" s="75"/>
      <c r="E25" s="75"/>
    </row>
    <row r="26" spans="1:5" ht="12.75">
      <c r="A26" s="76" t="s">
        <v>50</v>
      </c>
      <c r="B26" s="76"/>
      <c r="C26" s="76"/>
      <c r="D26" s="76"/>
      <c r="E26" s="76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A24:E24"/>
    <mergeCell ref="A25:E25"/>
    <mergeCell ref="A26:E26"/>
  </mergeCells>
  <dataValidations count="2">
    <dataValidation type="decimal" allowBlank="1" showInputMessage="1" showErrorMessage="1" sqref="B3:B4">
      <formula1>0</formula1>
      <formula2>1</formula2>
    </dataValidation>
    <dataValidation type="whole" operator="greaterThan" allowBlank="1" showInputMessage="1" showErrorMessage="1" sqref="B5:B6">
      <formula1>0</formula1>
    </dataValidation>
  </dataValidations>
  <printOptions gridLines="1"/>
  <pageMargins left="0.75" right="0.75" top="1" bottom="1" header="0.5" footer="0.5"/>
  <pageSetup horizontalDpi="300" verticalDpi="300" orientation="landscape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Owner</cp:lastModifiedBy>
  <cp:lastPrinted>2003-12-27T06:26:32Z</cp:lastPrinted>
  <dcterms:created xsi:type="dcterms:W3CDTF">2000-10-14T20:22:00Z</dcterms:created>
  <dcterms:modified xsi:type="dcterms:W3CDTF">2010-02-14T18:27:30Z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