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3200" activeTab="0"/>
  </bookViews>
  <sheets>
    <sheet name="SIMest" sheetId="1" r:id="rId1"/>
    <sheet name="Data" sheetId="2" r:id="rId2"/>
  </sheets>
  <definedNames>
    <definedName name="_xlnm.Print_Area" localSheetId="1">'Data'!$A$1:$M$36</definedName>
  </definedNames>
  <calcPr fullCalcOnLoad="1"/>
</workbook>
</file>

<file path=xl/sharedStrings.xml><?xml version="1.0" encoding="utf-8"?>
<sst xmlns="http://schemas.openxmlformats.org/spreadsheetml/2006/main" count="104" uniqueCount="65">
  <si>
    <t>R_t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</si>
  <si>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</si>
  <si>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</si>
  <si>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</si>
  <si>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</si>
  <si>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</si>
  <si>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</si>
  <si>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</si>
  <si>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</si>
  <si>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</si>
  <si>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</si>
  <si>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</si>
  <si>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</si>
  <si>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</si>
  <si>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</si>
  <si>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</si>
  <si>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</si>
  <si>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</si>
  <si>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</si>
  <si>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</si>
  <si>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</si>
  <si>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</si>
  <si>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</si>
  <si>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</si>
  <si>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</si>
  <si>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</si>
  <si>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Magellan</t>
  </si>
  <si>
    <t>Alcoa</t>
  </si>
  <si>
    <t>alpha</t>
  </si>
  <si>
    <t>beta</t>
  </si>
  <si>
    <t>R-Squared</t>
  </si>
  <si>
    <t>Std Error</t>
  </si>
  <si>
    <t>S&amp;P 500</t>
  </si>
  <si>
    <t>HPQ</t>
  </si>
  <si>
    <t>AA</t>
  </si>
  <si>
    <t>FMAGX</t>
  </si>
  <si>
    <t>SBMMTB3</t>
  </si>
  <si>
    <t>SPX</t>
  </si>
  <si>
    <t>--------------------------------------------------------------------RAW RETURN CALCULATIONS-----------------------------------------------------------------------------</t>
  </si>
  <si>
    <t>Return Index</t>
  </si>
  <si>
    <t>r_t</t>
  </si>
  <si>
    <t>Mkt Price</t>
  </si>
  <si>
    <t>Dividends</t>
  </si>
  <si>
    <t>--------3-mo T-Bill---------</t>
  </si>
  <si>
    <t>---------S&amp;P 500-------</t>
  </si>
  <si>
    <t>--------------------Alcoa-----------------</t>
  </si>
  <si>
    <t>---------Hewlett Packard----------</t>
  </si>
  <si>
    <t>---Fidelity Magellan---</t>
  </si>
  <si>
    <t>----EXCESS RETURN CALCULATIONS----</t>
  </si>
  <si>
    <t>Hewlett</t>
  </si>
  <si>
    <t>Packard</t>
  </si>
  <si>
    <t>Fidelity</t>
  </si>
  <si>
    <t>-----------------VALUE RELATIVES---------------</t>
  </si>
  <si>
    <t>Annualized=</t>
  </si>
  <si>
    <t>Arithmetic Mean Return=</t>
  </si>
  <si>
    <t>Geometric Mean Return=</t>
  </si>
  <si>
    <t>1. Using the Single-Index Model and the regression function located under Tools and then Data Analysis in Excel,</t>
  </si>
  <si>
    <t>HP</t>
  </si>
  <si>
    <t>Regression Output Example for Hewlett Packard vs the S&amp;P 500 Index:</t>
  </si>
  <si>
    <t>--------------EXCESS RETURNS-----------------</t>
  </si>
  <si>
    <t>1+R_t</t>
  </si>
  <si>
    <t xml:space="preserve">        calculate alpha, beta, R_squared, and the standard deviation of the error term first for Magellan and then for</t>
  </si>
  <si>
    <t xml:space="preserve">        Alcoa using the returns in the above table.  (Use columns C and E for Magellan and columns D and E for Alcoa .)</t>
  </si>
  <si>
    <t>2. Graph the characteristic line between Magellan and SPX and then again for Alcoa and SPX.</t>
  </si>
  <si>
    <t>Single-Index Model Estimation Assignment due Sept. 28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</si>
</sst>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%"/>
    <numFmt numFmtId="166" formatCode="0.00000"/>
    <numFmt numFmtId="167" formatCode="0.000"/>
    <numFmt numFmtId="168" formatCode="0.0000000000000000%"/>
    <numFmt numFmtId="169" formatCode="0.000000000000000%"/>
    <numFmt numFmtId="170" formatCode="0.00000000000000000%"/>
    <numFmt numFmtId="171" formatCode="0.0000%"/>
    <numFmt numFmtId="172" formatCode="0.000000"/>
    <numFmt numFmtId="173" formatCode="0.0%"/>
    <numFmt numFmtId="174" formatCode="0.00000000000000%"/>
    <numFmt numFmtId="175" formatCode="mmm\-yyyy"/>
    <numFmt numFmtId="176" formatCode="0.00000%"/>
    <numFmt numFmtId="177" formatCode="0.000%"/>
    <numFmt numFmtId="178" formatCode="General"/>
  </numFmts>
  <fonts count="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sz val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5"/>
      <color indexed="8"/>
      <name val="Arial"/>
      <family val="0"/>
    </font>
    <font>
      <vertAlign val="superscript"/>
      <sz val="12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14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 quotePrefix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 quotePrefix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 quotePrefix="1">
      <alignment/>
    </xf>
    <xf numFmtId="166" fontId="0" fillId="0" borderId="0" xfId="0" applyNumberFormat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Characteristic Line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"/>
          <c:y val="0.2645"/>
          <c:w val="0.8835"/>
          <c:h val="0.60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SIMest!$E$7:$E$66</c:f>
              <c:numCache/>
            </c:numRef>
          </c:xVal>
          <c:yVal>
            <c:numRef>
              <c:f>SIMest!$B$7:$B$66</c:f>
              <c:numCache/>
            </c:numRef>
          </c:yVal>
          <c:smooth val="0"/>
        </c:ser>
        <c:axId val="21537138"/>
        <c:axId val="59616515"/>
      </c:scatterChart>
      <c:valAx>
        <c:axId val="215371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 &amp; P 500 Monthly Returns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16515"/>
        <c:crosses val="autoZero"/>
        <c:crossBetween val="midCat"/>
        <c:dispUnits/>
      </c:valAx>
      <c:valAx>
        <c:axId val="596165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Hewlett Packard Monthly Returns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371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27</xdr:row>
      <xdr:rowOff>0</xdr:rowOff>
    </xdr:from>
    <xdr:to>
      <xdr:col>19</xdr:col>
      <xdr:colOff>419100</xdr:colOff>
      <xdr:row>47</xdr:row>
      <xdr:rowOff>66675</xdr:rowOff>
    </xdr:to>
    <xdr:graphicFrame>
      <xdr:nvGraphicFramePr>
        <xdr:cNvPr id="1" name="Chart 1"/>
        <xdr:cNvGraphicFramePr/>
      </xdr:nvGraphicFramePr>
      <xdr:xfrm>
        <a:off x="8382000" y="4171950"/>
        <a:ext cx="514350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1"/>
  <sheetViews>
    <sheetView tabSelected="1" workbookViewId="0" topLeftCell="A52">
      <selection activeCell="C86" sqref="C86"/>
    </sheetView>
  </sheetViews>
  <sheetFormatPr defaultColWidth="8.8515625" defaultRowHeight="12.75"/>
  <cols>
    <col min="1" max="1" width="21.28125" style="0" customWidth="1"/>
    <col min="6" max="6" width="20.140625" style="0" customWidth="1"/>
    <col min="7" max="7" width="9.421875" style="0" bestFit="1" customWidth="1"/>
    <col min="8" max="8" width="9.8515625" style="0" bestFit="1" customWidth="1"/>
    <col min="9" max="9" width="10.8515625" style="0" bestFit="1" customWidth="1"/>
    <col min="10" max="10" width="9.8515625" style="0" bestFit="1" customWidth="1"/>
  </cols>
  <sheetData>
    <row r="1" ht="12">
      <c r="D1" s="23" t="s">
        <v>64</v>
      </c>
    </row>
    <row r="2" spans="2:7" ht="12">
      <c r="B2" s="21" t="s">
        <v>59</v>
      </c>
      <c r="G2" s="21" t="s">
        <v>52</v>
      </c>
    </row>
    <row r="3" spans="2:10" ht="12">
      <c r="B3" s="2" t="s">
        <v>49</v>
      </c>
      <c r="C3" s="2" t="s">
        <v>51</v>
      </c>
      <c r="D3" s="2"/>
      <c r="E3" s="2"/>
      <c r="G3" s="2" t="s">
        <v>49</v>
      </c>
      <c r="H3" s="2" t="s">
        <v>51</v>
      </c>
      <c r="I3" s="2"/>
      <c r="J3" s="2"/>
    </row>
    <row r="4" spans="2:10" ht="12">
      <c r="B4" s="2" t="s">
        <v>50</v>
      </c>
      <c r="C4" s="2" t="s">
        <v>26</v>
      </c>
      <c r="D4" s="2" t="s">
        <v>27</v>
      </c>
      <c r="E4" s="2" t="s">
        <v>32</v>
      </c>
      <c r="G4" s="2" t="s">
        <v>50</v>
      </c>
      <c r="H4" s="2" t="s">
        <v>26</v>
      </c>
      <c r="I4" s="2" t="s">
        <v>27</v>
      </c>
      <c r="J4" s="2" t="s">
        <v>32</v>
      </c>
    </row>
    <row r="5" spans="2:12" ht="12">
      <c r="B5" s="2" t="s">
        <v>33</v>
      </c>
      <c r="C5" s="2" t="s">
        <v>35</v>
      </c>
      <c r="D5" s="2" t="s">
        <v>34</v>
      </c>
      <c r="E5" s="2" t="s">
        <v>37</v>
      </c>
      <c r="G5" s="2" t="s">
        <v>33</v>
      </c>
      <c r="H5" s="2" t="s">
        <v>35</v>
      </c>
      <c r="I5" s="2" t="s">
        <v>34</v>
      </c>
      <c r="J5" s="2" t="s">
        <v>37</v>
      </c>
      <c r="L5" s="23" t="s">
        <v>58</v>
      </c>
    </row>
    <row r="6" spans="2:12" ht="12">
      <c r="B6" s="2" t="s">
        <v>0</v>
      </c>
      <c r="C6" s="2" t="s">
        <v>0</v>
      </c>
      <c r="D6" s="2" t="s">
        <v>0</v>
      </c>
      <c r="E6" s="2" t="s">
        <v>0</v>
      </c>
      <c r="G6" s="2" t="s">
        <v>60</v>
      </c>
      <c r="H6" s="2" t="s">
        <v>60</v>
      </c>
      <c r="I6" s="2" t="s">
        <v>60</v>
      </c>
      <c r="J6" s="2" t="s">
        <v>60</v>
      </c>
      <c r="L6" t="s">
        <v>1</v>
      </c>
    </row>
    <row r="7" spans="1:10" ht="12.75" thickBot="1">
      <c r="A7" s="15">
        <v>38260</v>
      </c>
      <c r="B7" s="16">
        <v>0.05135130678117862</v>
      </c>
      <c r="C7" s="16">
        <v>0.00825536560469481</v>
      </c>
      <c r="D7" s="16">
        <v>0.036176732630105915</v>
      </c>
      <c r="E7" s="16">
        <v>0.009562816205709673</v>
      </c>
      <c r="G7" s="4">
        <f aca="true" t="shared" si="0" ref="G7:G66">1+B7</f>
        <v>1.0513513067811786</v>
      </c>
      <c r="H7" s="4">
        <f aca="true" t="shared" si="1" ref="H7:H66">1+C7</f>
        <v>1.0082553656046949</v>
      </c>
      <c r="I7" s="4">
        <f aca="true" t="shared" si="2" ref="I7:I66">1+D7</f>
        <v>1.036176732630106</v>
      </c>
      <c r="J7" s="4">
        <f aca="true" t="shared" si="3" ref="J7:J66">1+E7</f>
        <v>1.0095628162057098</v>
      </c>
    </row>
    <row r="8" spans="1:13" ht="12">
      <c r="A8" s="15">
        <v>38291</v>
      </c>
      <c r="B8" s="16">
        <v>-0.006189026689155702</v>
      </c>
      <c r="C8" s="16">
        <v>0.01400797441781827</v>
      </c>
      <c r="D8" s="16">
        <v>-0.033839160657598774</v>
      </c>
      <c r="E8" s="16">
        <v>0.01388190927143543</v>
      </c>
      <c r="G8" s="4">
        <f t="shared" si="0"/>
        <v>0.9938109733108443</v>
      </c>
      <c r="H8" s="4">
        <f t="shared" si="1"/>
        <v>1.0140079744178183</v>
      </c>
      <c r="I8" s="4">
        <f t="shared" si="2"/>
        <v>0.9661608393424013</v>
      </c>
      <c r="J8" s="4">
        <f t="shared" si="3"/>
        <v>1.0138819092714355</v>
      </c>
      <c r="L8" s="13" t="s">
        <v>2</v>
      </c>
      <c r="M8" s="13"/>
    </row>
    <row r="9" spans="1:13" ht="12">
      <c r="A9" s="15">
        <v>38321</v>
      </c>
      <c r="B9" s="16">
        <v>0.07042426123015245</v>
      </c>
      <c r="C9" s="16">
        <v>0.031714981298306355</v>
      </c>
      <c r="D9" s="16">
        <v>0.0487667461835697</v>
      </c>
      <c r="E9" s="16">
        <v>0.039078693333944974</v>
      </c>
      <c r="G9" s="4">
        <f t="shared" si="0"/>
        <v>1.0704242612301524</v>
      </c>
      <c r="H9" s="4">
        <f t="shared" si="1"/>
        <v>1.0317149812983064</v>
      </c>
      <c r="I9" s="4">
        <f t="shared" si="2"/>
        <v>1.0487667461835697</v>
      </c>
      <c r="J9" s="4">
        <f t="shared" si="3"/>
        <v>1.0390786933339449</v>
      </c>
      <c r="L9" s="10" t="s">
        <v>3</v>
      </c>
      <c r="M9" s="10">
        <v>0.7074860614632323</v>
      </c>
    </row>
    <row r="10" spans="1:13" ht="12">
      <c r="A10" s="15">
        <v>38352</v>
      </c>
      <c r="B10" s="16">
        <v>0.05081799742752523</v>
      </c>
      <c r="C10" s="16">
        <v>0.029304183152774926</v>
      </c>
      <c r="D10" s="16">
        <v>-0.07702043694563511</v>
      </c>
      <c r="E10" s="16">
        <v>0.03236015374164601</v>
      </c>
      <c r="G10" s="4">
        <f t="shared" si="0"/>
        <v>1.0508179974275251</v>
      </c>
      <c r="H10" s="4">
        <f t="shared" si="1"/>
        <v>1.029304183152775</v>
      </c>
      <c r="I10" s="4">
        <f t="shared" si="2"/>
        <v>0.9229795630543649</v>
      </c>
      <c r="J10" s="4">
        <f t="shared" si="3"/>
        <v>1.032360153741646</v>
      </c>
      <c r="L10" s="10" t="s">
        <v>4</v>
      </c>
      <c r="M10" s="10">
        <v>0.5005365271647566</v>
      </c>
    </row>
    <row r="11" spans="1:13" ht="12">
      <c r="A11" s="15">
        <v>38383</v>
      </c>
      <c r="B11" s="16">
        <v>-0.06758625094606563</v>
      </c>
      <c r="C11" s="16">
        <v>-0.020573896431986947</v>
      </c>
      <c r="D11" s="16">
        <v>-0.06256725955252274</v>
      </c>
      <c r="E11" s="16">
        <v>-0.02613079905322651</v>
      </c>
      <c r="G11" s="4">
        <f t="shared" si="0"/>
        <v>0.9324137490539344</v>
      </c>
      <c r="H11" s="4">
        <f t="shared" si="1"/>
        <v>0.9794261035680131</v>
      </c>
      <c r="I11" s="4">
        <f t="shared" si="2"/>
        <v>0.9374327404474773</v>
      </c>
      <c r="J11" s="4">
        <f t="shared" si="3"/>
        <v>0.9738692009467735</v>
      </c>
      <c r="L11" s="10" t="s">
        <v>5</v>
      </c>
      <c r="M11" s="10">
        <v>0.4919250879779421</v>
      </c>
    </row>
    <row r="12" spans="1:13" ht="12">
      <c r="A12" s="15">
        <v>38411</v>
      </c>
      <c r="B12" s="16">
        <v>0.05999140937835379</v>
      </c>
      <c r="C12" s="16">
        <v>0.010173993025916749</v>
      </c>
      <c r="D12" s="16">
        <v>0.0917528198864499</v>
      </c>
      <c r="E12" s="16">
        <v>0.019210687939131613</v>
      </c>
      <c r="G12" s="4">
        <f t="shared" si="0"/>
        <v>1.0599914093783538</v>
      </c>
      <c r="H12" s="4">
        <f t="shared" si="1"/>
        <v>1.0101739930259168</v>
      </c>
      <c r="I12" s="4">
        <f t="shared" si="2"/>
        <v>1.09175281988645</v>
      </c>
      <c r="J12" s="4">
        <f t="shared" si="3"/>
        <v>1.0192106879391316</v>
      </c>
      <c r="L12" s="10" t="s">
        <v>6</v>
      </c>
      <c r="M12" s="10">
        <v>0.04854008339973162</v>
      </c>
    </row>
    <row r="13" spans="1:13" ht="12.75" thickBot="1">
      <c r="A13" s="15">
        <v>38442</v>
      </c>
      <c r="B13" s="16">
        <v>0.056586917019987824</v>
      </c>
      <c r="C13" s="16">
        <v>-0.02202757012345628</v>
      </c>
      <c r="D13" s="16">
        <v>-0.055927452172463456</v>
      </c>
      <c r="E13" s="16">
        <v>-0.019723575276560292</v>
      </c>
      <c r="G13" s="4">
        <f t="shared" si="0"/>
        <v>1.0565869170199877</v>
      </c>
      <c r="H13" s="4">
        <f t="shared" si="1"/>
        <v>0.9779724298765438</v>
      </c>
      <c r="I13" s="4">
        <f t="shared" si="2"/>
        <v>0.9440725478275366</v>
      </c>
      <c r="J13" s="4">
        <f t="shared" si="3"/>
        <v>0.9802764247234397</v>
      </c>
      <c r="L13" s="11" t="s">
        <v>7</v>
      </c>
      <c r="M13" s="11">
        <v>60</v>
      </c>
    </row>
    <row r="14" spans="1:10" ht="12">
      <c r="A14" s="15">
        <v>38472</v>
      </c>
      <c r="B14" s="16">
        <v>-0.0691617995055226</v>
      </c>
      <c r="C14" s="16">
        <v>-0.022719312101376166</v>
      </c>
      <c r="D14" s="16">
        <v>-0.04724150655304184</v>
      </c>
      <c r="E14" s="16">
        <v>-0.021148813082886245</v>
      </c>
      <c r="G14" s="4">
        <f t="shared" si="0"/>
        <v>0.9308382004944774</v>
      </c>
      <c r="H14" s="4">
        <f t="shared" si="1"/>
        <v>0.9772806878986239</v>
      </c>
      <c r="I14" s="4">
        <f t="shared" si="2"/>
        <v>0.9527584934469582</v>
      </c>
      <c r="J14" s="4">
        <f t="shared" si="3"/>
        <v>0.9788511869171137</v>
      </c>
    </row>
    <row r="15" spans="1:12" ht="12.75" thickBot="1">
      <c r="A15" s="15">
        <v>38503</v>
      </c>
      <c r="B15" s="16">
        <v>0.09720777642293309</v>
      </c>
      <c r="C15" s="16">
        <v>0.033574342439802646</v>
      </c>
      <c r="D15" s="16">
        <v>-0.06344267874889566</v>
      </c>
      <c r="E15" s="16">
        <v>0.029307703252831514</v>
      </c>
      <c r="G15" s="4">
        <f t="shared" si="0"/>
        <v>1.097207776422933</v>
      </c>
      <c r="H15" s="4">
        <f t="shared" si="1"/>
        <v>1.0335743424398027</v>
      </c>
      <c r="I15" s="4">
        <f t="shared" si="2"/>
        <v>0.9365573212511044</v>
      </c>
      <c r="J15" s="4">
        <f t="shared" si="3"/>
        <v>1.0293077032528315</v>
      </c>
      <c r="L15" t="s">
        <v>8</v>
      </c>
    </row>
    <row r="16" spans="1:17" ht="12">
      <c r="A16" s="15">
        <v>38533</v>
      </c>
      <c r="B16" s="16">
        <v>0.04563217633947773</v>
      </c>
      <c r="C16" s="16">
        <v>-0.0019695680291097126</v>
      </c>
      <c r="D16" s="16">
        <v>-0.03813985773803771</v>
      </c>
      <c r="E16" s="16">
        <v>-0.0008894376061157388</v>
      </c>
      <c r="G16" s="4">
        <f t="shared" si="0"/>
        <v>1.0456321763394778</v>
      </c>
      <c r="H16" s="4">
        <f t="shared" si="1"/>
        <v>0.9980304319708903</v>
      </c>
      <c r="I16" s="4">
        <f t="shared" si="2"/>
        <v>0.9618601422619623</v>
      </c>
      <c r="J16" s="4">
        <f t="shared" si="3"/>
        <v>0.9991105623938843</v>
      </c>
      <c r="L16" s="12"/>
      <c r="M16" s="12" t="s">
        <v>13</v>
      </c>
      <c r="N16" s="12" t="s">
        <v>14</v>
      </c>
      <c r="O16" s="12" t="s">
        <v>15</v>
      </c>
      <c r="P16" s="12" t="s">
        <v>16</v>
      </c>
      <c r="Q16" s="12" t="s">
        <v>17</v>
      </c>
    </row>
    <row r="17" spans="1:17" ht="12">
      <c r="A17" s="15">
        <v>38564</v>
      </c>
      <c r="B17" s="16">
        <v>0.044677860991072446</v>
      </c>
      <c r="C17" s="16">
        <v>0.037686215434354985</v>
      </c>
      <c r="D17" s="16">
        <v>0.07094266952700116</v>
      </c>
      <c r="E17" s="16">
        <v>0.03465587092510704</v>
      </c>
      <c r="G17" s="4">
        <f t="shared" si="0"/>
        <v>1.0446778609910725</v>
      </c>
      <c r="H17" s="4">
        <f t="shared" si="1"/>
        <v>1.037686215434355</v>
      </c>
      <c r="I17" s="4">
        <f t="shared" si="2"/>
        <v>1.0709426695270012</v>
      </c>
      <c r="J17" s="4">
        <f t="shared" si="3"/>
        <v>1.034655870925107</v>
      </c>
      <c r="L17" s="10" t="s">
        <v>9</v>
      </c>
      <c r="M17" s="10">
        <v>1</v>
      </c>
      <c r="N17" s="10">
        <v>0.1369496962811168</v>
      </c>
      <c r="O17" s="10">
        <v>0.1369496962811168</v>
      </c>
      <c r="P17" s="10">
        <v>58.124608013391786</v>
      </c>
      <c r="Q17" s="10">
        <v>2.619935204007274E-10</v>
      </c>
    </row>
    <row r="18" spans="1:17" ht="12">
      <c r="A18" s="15">
        <v>38595</v>
      </c>
      <c r="B18" s="16">
        <v>0.12491161628735777</v>
      </c>
      <c r="C18" s="16">
        <v>-0.014127468280736096</v>
      </c>
      <c r="D18" s="16">
        <v>-0.04219916274103979</v>
      </c>
      <c r="E18" s="16">
        <v>-0.011744978293600982</v>
      </c>
      <c r="G18" s="4">
        <f t="shared" si="0"/>
        <v>1.1249116162873578</v>
      </c>
      <c r="H18" s="4">
        <f t="shared" si="1"/>
        <v>0.9858725317192639</v>
      </c>
      <c r="I18" s="4">
        <f t="shared" si="2"/>
        <v>0.9578008372589603</v>
      </c>
      <c r="J18" s="4">
        <f t="shared" si="3"/>
        <v>0.988255021706399</v>
      </c>
      <c r="L18" s="10" t="s">
        <v>10</v>
      </c>
      <c r="M18" s="10">
        <v>58</v>
      </c>
      <c r="N18" s="10">
        <v>0.1366561023942683</v>
      </c>
      <c r="O18" s="10">
        <v>0.0023561396964529016</v>
      </c>
      <c r="P18" s="10"/>
      <c r="Q18" s="10"/>
    </row>
    <row r="19" spans="1:17" ht="12.75" thickBot="1">
      <c r="A19" s="15">
        <v>38625</v>
      </c>
      <c r="B19" s="16">
        <v>0.05203791561970824</v>
      </c>
      <c r="C19" s="16">
        <v>0.004336738276982319</v>
      </c>
      <c r="D19" s="16">
        <v>-0.09118297307268289</v>
      </c>
      <c r="E19" s="16">
        <v>0.005334544662437403</v>
      </c>
      <c r="G19" s="4">
        <f t="shared" si="0"/>
        <v>1.0520379156197082</v>
      </c>
      <c r="H19" s="4">
        <f t="shared" si="1"/>
        <v>1.0043367382769823</v>
      </c>
      <c r="I19" s="4">
        <f t="shared" si="2"/>
        <v>0.9088170269273171</v>
      </c>
      <c r="J19" s="4">
        <f t="shared" si="3"/>
        <v>1.0053345446624373</v>
      </c>
      <c r="L19" s="11" t="s">
        <v>11</v>
      </c>
      <c r="M19" s="11">
        <v>59</v>
      </c>
      <c r="N19" s="11">
        <v>0.2736057986753851</v>
      </c>
      <c r="O19" s="11"/>
      <c r="P19" s="11"/>
      <c r="Q19" s="11"/>
    </row>
    <row r="20" spans="1:10" ht="12.75" thickBot="1">
      <c r="A20" s="15">
        <v>38656</v>
      </c>
      <c r="B20" s="16">
        <v>-0.0427261241745757</v>
      </c>
      <c r="C20" s="16">
        <v>-0.01591740779341659</v>
      </c>
      <c r="D20" s="16">
        <v>-0.00832360210082087</v>
      </c>
      <c r="E20" s="16">
        <v>-0.019677003649956566</v>
      </c>
      <c r="G20" s="4">
        <f t="shared" si="0"/>
        <v>0.9572738758254243</v>
      </c>
      <c r="H20" s="4">
        <f t="shared" si="1"/>
        <v>0.9840825922065835</v>
      </c>
      <c r="I20" s="4">
        <f t="shared" si="2"/>
        <v>0.9916763978991792</v>
      </c>
      <c r="J20" s="4">
        <f t="shared" si="3"/>
        <v>0.9803229963500434</v>
      </c>
    </row>
    <row r="21" spans="1:20" ht="12">
      <c r="A21" s="15">
        <v>38686</v>
      </c>
      <c r="B21" s="16">
        <v>0.05523660580821047</v>
      </c>
      <c r="C21" s="16">
        <v>0.030650660088527334</v>
      </c>
      <c r="D21" s="16">
        <v>0.1317286664943206</v>
      </c>
      <c r="E21" s="16">
        <v>0.03495236999049124</v>
      </c>
      <c r="G21" s="4">
        <f t="shared" si="0"/>
        <v>1.0552366058082105</v>
      </c>
      <c r="H21" s="4">
        <f t="shared" si="1"/>
        <v>1.0306506600885272</v>
      </c>
      <c r="I21" s="4">
        <f t="shared" si="2"/>
        <v>1.1317286664943207</v>
      </c>
      <c r="J21" s="4">
        <f t="shared" si="3"/>
        <v>1.0349523699904912</v>
      </c>
      <c r="L21" s="12"/>
      <c r="M21" s="12" t="s">
        <v>18</v>
      </c>
      <c r="N21" s="12" t="s">
        <v>6</v>
      </c>
      <c r="O21" s="12" t="s">
        <v>19</v>
      </c>
      <c r="P21" s="12" t="s">
        <v>20</v>
      </c>
      <c r="Q21" s="12" t="s">
        <v>21</v>
      </c>
      <c r="R21" s="12" t="s">
        <v>22</v>
      </c>
      <c r="S21" s="12" t="s">
        <v>23</v>
      </c>
      <c r="T21" s="12" t="s">
        <v>24</v>
      </c>
    </row>
    <row r="22" spans="1:20" ht="12">
      <c r="A22" s="15">
        <v>38717</v>
      </c>
      <c r="B22" s="16">
        <v>-0.03562703301838814</v>
      </c>
      <c r="C22" s="16">
        <v>0.016434633273371472</v>
      </c>
      <c r="D22" s="16">
        <v>0.07553223848659081</v>
      </c>
      <c r="E22" s="16">
        <v>-0.002927091118571919</v>
      </c>
      <c r="G22" s="4">
        <f t="shared" si="0"/>
        <v>0.9643729669816119</v>
      </c>
      <c r="H22" s="4">
        <f t="shared" si="1"/>
        <v>1.0164346332733716</v>
      </c>
      <c r="I22" s="4">
        <f t="shared" si="2"/>
        <v>1.0755322384865909</v>
      </c>
      <c r="J22" s="4">
        <f t="shared" si="3"/>
        <v>0.9970729088814281</v>
      </c>
      <c r="L22" s="10" t="s">
        <v>12</v>
      </c>
      <c r="M22" s="10">
        <v>0.017172320903034492</v>
      </c>
      <c r="N22" s="10">
        <v>0.006267941476257936</v>
      </c>
      <c r="O22" s="10">
        <v>2.7397066434140753</v>
      </c>
      <c r="P22" s="10">
        <v>0.008157568144277297</v>
      </c>
      <c r="Q22" s="10">
        <v>0.004625672961585654</v>
      </c>
      <c r="R22" s="10">
        <v>0.02971896884448333</v>
      </c>
      <c r="S22" s="10">
        <v>0.004625672961585654</v>
      </c>
      <c r="T22" s="10">
        <v>0.02971896884448333</v>
      </c>
    </row>
    <row r="23" spans="1:20" ht="12.75" thickBot="1">
      <c r="A23" s="15">
        <v>38748</v>
      </c>
      <c r="B23" s="16">
        <v>0.08571106351274103</v>
      </c>
      <c r="C23" s="16">
        <v>0.04438761812876866</v>
      </c>
      <c r="D23" s="16">
        <v>0.061912505274748106</v>
      </c>
      <c r="E23" s="16">
        <v>0.023124607772629414</v>
      </c>
      <c r="G23" s="4">
        <f t="shared" si="0"/>
        <v>1.085711063512741</v>
      </c>
      <c r="H23" s="4">
        <f t="shared" si="1"/>
        <v>1.0443876181287686</v>
      </c>
      <c r="I23" s="4">
        <f t="shared" si="2"/>
        <v>1.061912505274748</v>
      </c>
      <c r="J23" s="4">
        <f t="shared" si="3"/>
        <v>1.0231246077726295</v>
      </c>
      <c r="L23" s="11" t="s">
        <v>25</v>
      </c>
      <c r="M23" s="11">
        <v>1.0541298285117813</v>
      </c>
      <c r="N23" s="11">
        <v>0.13826558138405226</v>
      </c>
      <c r="O23" s="11">
        <v>7.623949633450614</v>
      </c>
      <c r="P23" s="11">
        <v>2.619935204007314E-10</v>
      </c>
      <c r="Q23" s="11">
        <v>0.7773611990316713</v>
      </c>
      <c r="R23" s="11">
        <v>1.3308984579918912</v>
      </c>
      <c r="S23" s="11">
        <v>0.7773611990316713</v>
      </c>
      <c r="T23" s="11">
        <v>1.3308984579918912</v>
      </c>
    </row>
    <row r="24" spans="1:10" ht="12">
      <c r="A24" s="15">
        <v>38776</v>
      </c>
      <c r="B24" s="16">
        <v>0.04912312956919533</v>
      </c>
      <c r="C24" s="16">
        <v>-0.018009587894856273</v>
      </c>
      <c r="D24" s="16">
        <v>-0.06759841558082987</v>
      </c>
      <c r="E24" s="16">
        <v>-0.00047367965468676386</v>
      </c>
      <c r="G24" s="4">
        <f t="shared" si="0"/>
        <v>1.0491231295691954</v>
      </c>
      <c r="H24" s="4">
        <f t="shared" si="1"/>
        <v>0.9819904121051437</v>
      </c>
      <c r="I24" s="4">
        <f t="shared" si="2"/>
        <v>0.9324015844191701</v>
      </c>
      <c r="J24" s="4">
        <f t="shared" si="3"/>
        <v>0.9995263203453132</v>
      </c>
    </row>
    <row r="25" spans="1:10" ht="12">
      <c r="A25" s="15">
        <v>38807</v>
      </c>
      <c r="B25" s="16">
        <v>0.001560920320990479</v>
      </c>
      <c r="C25" s="16">
        <v>0.02306544236761395</v>
      </c>
      <c r="D25" s="16">
        <v>0.03867152405749835</v>
      </c>
      <c r="E25" s="16">
        <v>0.008826319474298646</v>
      </c>
      <c r="G25" s="4">
        <f t="shared" si="0"/>
        <v>1.0015609203209905</v>
      </c>
      <c r="H25" s="4">
        <f t="shared" si="1"/>
        <v>1.023065442367614</v>
      </c>
      <c r="I25" s="4">
        <f t="shared" si="2"/>
        <v>1.0386715240574984</v>
      </c>
      <c r="J25" s="4">
        <f t="shared" si="3"/>
        <v>1.0088263194742986</v>
      </c>
    </row>
    <row r="26" spans="1:10" ht="12">
      <c r="A26" s="15">
        <v>38837</v>
      </c>
      <c r="B26" s="16">
        <v>-0.016867136838132426</v>
      </c>
      <c r="C26" s="16">
        <v>0.015346265664055316</v>
      </c>
      <c r="D26" s="16">
        <v>0.10156926412305414</v>
      </c>
      <c r="E26" s="16">
        <v>0.009651616860945678</v>
      </c>
      <c r="G26" s="4">
        <f t="shared" si="0"/>
        <v>0.9831328631618675</v>
      </c>
      <c r="H26" s="4">
        <f t="shared" si="1"/>
        <v>1.0153462656640553</v>
      </c>
      <c r="I26" s="4">
        <f t="shared" si="2"/>
        <v>1.1015692641230541</v>
      </c>
      <c r="J26" s="4">
        <f t="shared" si="3"/>
        <v>1.0096516168609457</v>
      </c>
    </row>
    <row r="27" spans="1:10" ht="12">
      <c r="A27" s="15">
        <v>38868</v>
      </c>
      <c r="B27" s="16">
        <v>-0.006649224562470267</v>
      </c>
      <c r="C27" s="16">
        <v>-0.04160717370117451</v>
      </c>
      <c r="D27" s="16">
        <v>-0.060419767959727554</v>
      </c>
      <c r="E27" s="16">
        <v>-0.032616342651498015</v>
      </c>
      <c r="G27" s="4">
        <f t="shared" si="0"/>
        <v>0.9933507754375297</v>
      </c>
      <c r="H27" s="4">
        <f t="shared" si="1"/>
        <v>0.9583928262988255</v>
      </c>
      <c r="I27" s="4">
        <f t="shared" si="2"/>
        <v>0.9395802320402724</v>
      </c>
      <c r="J27" s="4">
        <f t="shared" si="3"/>
        <v>0.967383657348502</v>
      </c>
    </row>
    <row r="28" spans="1:10" ht="12">
      <c r="A28" s="15">
        <v>38898</v>
      </c>
      <c r="B28" s="16">
        <v>-0.023010080773620746</v>
      </c>
      <c r="C28" s="16">
        <v>-0.011182610236147804</v>
      </c>
      <c r="D28" s="16">
        <v>0.016314085981970282</v>
      </c>
      <c r="E28" s="16">
        <v>-0.002605124333774541</v>
      </c>
      <c r="G28" s="4">
        <f t="shared" si="0"/>
        <v>0.9769899192263792</v>
      </c>
      <c r="H28" s="4">
        <f t="shared" si="1"/>
        <v>0.9888173897638523</v>
      </c>
      <c r="I28" s="4">
        <f t="shared" si="2"/>
        <v>1.0163140859819704</v>
      </c>
      <c r="J28" s="4">
        <f t="shared" si="3"/>
        <v>0.9973948756662254</v>
      </c>
    </row>
    <row r="29" spans="1:10" ht="12">
      <c r="A29" s="15">
        <v>38929</v>
      </c>
      <c r="B29" s="16">
        <v>0.0031309718809718863</v>
      </c>
      <c r="C29" s="16">
        <v>-0.03540561666939015</v>
      </c>
      <c r="D29" s="16">
        <v>-0.0786037892032947</v>
      </c>
      <c r="E29" s="16">
        <v>0.002065931565722251</v>
      </c>
      <c r="G29" s="4">
        <f t="shared" si="0"/>
        <v>1.0031309718809718</v>
      </c>
      <c r="H29" s="4">
        <f t="shared" si="1"/>
        <v>0.9645943833306099</v>
      </c>
      <c r="I29" s="4">
        <f t="shared" si="2"/>
        <v>0.9213962107967053</v>
      </c>
      <c r="J29" s="4">
        <f t="shared" si="3"/>
        <v>1.0020659315657223</v>
      </c>
    </row>
    <row r="30" spans="1:10" ht="12">
      <c r="A30" s="15">
        <v>38960</v>
      </c>
      <c r="B30" s="16">
        <v>0.14151673661612532</v>
      </c>
      <c r="C30" s="16">
        <v>0.019768493494577995</v>
      </c>
      <c r="D30" s="16">
        <v>-0.04460627525626834</v>
      </c>
      <c r="E30" s="16">
        <v>0.019590049399976488</v>
      </c>
      <c r="G30" s="4">
        <f t="shared" si="0"/>
        <v>1.1415167366161254</v>
      </c>
      <c r="H30" s="4">
        <f t="shared" si="1"/>
        <v>1.019768493494578</v>
      </c>
      <c r="I30" s="4">
        <f t="shared" si="2"/>
        <v>0.9553937247437316</v>
      </c>
      <c r="J30" s="4">
        <f t="shared" si="3"/>
        <v>1.0195900493999766</v>
      </c>
    </row>
    <row r="31" spans="1:10" ht="12">
      <c r="A31" s="15">
        <v>38990</v>
      </c>
      <c r="B31" s="16">
        <v>0.0016490546210998621</v>
      </c>
      <c r="C31" s="16">
        <v>0.007184231316521755</v>
      </c>
      <c r="D31" s="16">
        <v>-0.023332423501271418</v>
      </c>
      <c r="E31" s="16">
        <v>0.021585689761678174</v>
      </c>
      <c r="G31" s="4">
        <f t="shared" si="0"/>
        <v>1.0016490546210999</v>
      </c>
      <c r="H31" s="4">
        <f t="shared" si="1"/>
        <v>1.0071842313165218</v>
      </c>
      <c r="I31" s="4">
        <f t="shared" si="2"/>
        <v>0.9766675764987286</v>
      </c>
      <c r="J31" s="4">
        <f t="shared" si="3"/>
        <v>1.0215856897616782</v>
      </c>
    </row>
    <row r="32" spans="1:10" ht="12">
      <c r="A32" s="15">
        <v>39021</v>
      </c>
      <c r="B32" s="16">
        <v>0.051702620202516474</v>
      </c>
      <c r="C32" s="16">
        <v>0.024979909006979245</v>
      </c>
      <c r="D32" s="16">
        <v>0.026856189316296512</v>
      </c>
      <c r="E32" s="16">
        <v>0.028393858176734614</v>
      </c>
      <c r="G32" s="4">
        <f t="shared" si="0"/>
        <v>1.0517026202025164</v>
      </c>
      <c r="H32" s="4">
        <f t="shared" si="1"/>
        <v>1.0249799090069793</v>
      </c>
      <c r="I32" s="4">
        <f t="shared" si="2"/>
        <v>1.0268561893162964</v>
      </c>
      <c r="J32" s="4">
        <f t="shared" si="3"/>
        <v>1.0283938581767347</v>
      </c>
    </row>
    <row r="33" spans="1:10" ht="12">
      <c r="A33" s="15">
        <v>39051</v>
      </c>
      <c r="B33" s="16">
        <v>0.014524152868143174</v>
      </c>
      <c r="C33" s="16">
        <v>0.021964984041906666</v>
      </c>
      <c r="D33" s="16">
        <v>0.07930086988660105</v>
      </c>
      <c r="E33" s="16">
        <v>0.014968791267470544</v>
      </c>
      <c r="G33" s="4">
        <f t="shared" si="0"/>
        <v>1.0145241528681432</v>
      </c>
      <c r="H33" s="4">
        <f t="shared" si="1"/>
        <v>1.0219649840419067</v>
      </c>
      <c r="I33" s="4">
        <f t="shared" si="2"/>
        <v>1.0793008698866011</v>
      </c>
      <c r="J33" s="4">
        <f t="shared" si="3"/>
        <v>1.0149687912674705</v>
      </c>
    </row>
    <row r="34" spans="1:10" ht="12">
      <c r="A34" s="15">
        <v>39082</v>
      </c>
      <c r="B34" s="16">
        <v>0.04164051615358533</v>
      </c>
      <c r="C34" s="16">
        <v>-0.00942996681402469</v>
      </c>
      <c r="D34" s="16">
        <v>-0.04144398960843343</v>
      </c>
      <c r="E34" s="16">
        <v>0.009777305581952687</v>
      </c>
      <c r="G34" s="4">
        <f t="shared" si="0"/>
        <v>1.0416405161535853</v>
      </c>
      <c r="H34" s="4">
        <f t="shared" si="1"/>
        <v>0.9905700331859754</v>
      </c>
      <c r="I34" s="4">
        <f t="shared" si="2"/>
        <v>0.9585560103915666</v>
      </c>
      <c r="J34" s="4">
        <f t="shared" si="3"/>
        <v>1.0097773055819528</v>
      </c>
    </row>
    <row r="35" spans="1:10" ht="12">
      <c r="A35" s="15">
        <v>39113</v>
      </c>
      <c r="B35" s="16">
        <v>0.04652955923416772</v>
      </c>
      <c r="C35" s="16">
        <v>0.024505304462279918</v>
      </c>
      <c r="D35" s="16">
        <v>0.0777617640208053</v>
      </c>
      <c r="E35" s="16">
        <v>0.010938353061153438</v>
      </c>
      <c r="G35" s="4">
        <f t="shared" si="0"/>
        <v>1.0465295592341677</v>
      </c>
      <c r="H35" s="4">
        <f t="shared" si="1"/>
        <v>1.0245053044622798</v>
      </c>
      <c r="I35" s="4">
        <f t="shared" si="2"/>
        <v>1.0777617640208053</v>
      </c>
      <c r="J35" s="4">
        <f t="shared" si="3"/>
        <v>1.0109383530611535</v>
      </c>
    </row>
    <row r="36" spans="1:10" ht="12">
      <c r="A36" s="15">
        <v>39141</v>
      </c>
      <c r="B36" s="16">
        <v>-0.09463269006212544</v>
      </c>
      <c r="C36" s="16">
        <v>-0.02032717696305359</v>
      </c>
      <c r="D36" s="16">
        <v>0.030536701558712076</v>
      </c>
      <c r="E36" s="16">
        <v>-0.023360445025636778</v>
      </c>
      <c r="G36" s="4">
        <f t="shared" si="0"/>
        <v>0.9053673099378745</v>
      </c>
      <c r="H36" s="4">
        <f t="shared" si="1"/>
        <v>0.9796728230369464</v>
      </c>
      <c r="I36" s="4">
        <f t="shared" si="2"/>
        <v>1.0305367015587121</v>
      </c>
      <c r="J36" s="4">
        <f t="shared" si="3"/>
        <v>0.9766395549743632</v>
      </c>
    </row>
    <row r="37" spans="1:10" ht="12">
      <c r="A37" s="15">
        <v>39172</v>
      </c>
      <c r="B37" s="16">
        <v>0.017841204535562566</v>
      </c>
      <c r="C37" s="16">
        <v>0.0040003339567924534</v>
      </c>
      <c r="D37" s="16">
        <v>0.010398196389495767</v>
      </c>
      <c r="E37" s="16">
        <v>0.006923453090547776</v>
      </c>
      <c r="G37" s="4">
        <f t="shared" si="0"/>
        <v>1.0178412045355625</v>
      </c>
      <c r="H37" s="4">
        <f t="shared" si="1"/>
        <v>1.0040003339567924</v>
      </c>
      <c r="I37" s="4">
        <f t="shared" si="2"/>
        <v>1.0103981963894957</v>
      </c>
      <c r="J37" s="4">
        <f t="shared" si="3"/>
        <v>1.0069234530905478</v>
      </c>
    </row>
    <row r="38" spans="1:10" ht="12">
      <c r="A38" s="15">
        <v>39202</v>
      </c>
      <c r="B38" s="16">
        <v>0.045666102270770996</v>
      </c>
      <c r="C38" s="16">
        <v>0.04401901264509814</v>
      </c>
      <c r="D38" s="16">
        <v>0.04274314677430074</v>
      </c>
      <c r="E38" s="16">
        <v>0.04011113309349728</v>
      </c>
      <c r="G38" s="4">
        <f t="shared" si="0"/>
        <v>1.045666102270771</v>
      </c>
      <c r="H38" s="4">
        <f t="shared" si="1"/>
        <v>1.044019012645098</v>
      </c>
      <c r="I38" s="4">
        <f t="shared" si="2"/>
        <v>1.0427431467743007</v>
      </c>
      <c r="J38" s="4">
        <f t="shared" si="3"/>
        <v>1.0401111330934973</v>
      </c>
    </row>
    <row r="39" spans="1:10" ht="12">
      <c r="A39" s="15">
        <v>39233</v>
      </c>
      <c r="B39" s="16">
        <v>0.08048528019314284</v>
      </c>
      <c r="C39" s="16">
        <v>0.035036460303674806</v>
      </c>
      <c r="D39" s="16">
        <v>0.16370230169281186</v>
      </c>
      <c r="E39" s="16">
        <v>0.030601276402579664</v>
      </c>
      <c r="G39" s="4">
        <f t="shared" si="0"/>
        <v>1.0804852801931428</v>
      </c>
      <c r="H39" s="4">
        <f t="shared" si="1"/>
        <v>1.0350364603036748</v>
      </c>
      <c r="I39" s="4">
        <f t="shared" si="2"/>
        <v>1.1637023016928119</v>
      </c>
      <c r="J39" s="4">
        <f t="shared" si="3"/>
        <v>1.0306012764025796</v>
      </c>
    </row>
    <row r="40" spans="1:10" ht="12">
      <c r="A40" s="15">
        <v>39263</v>
      </c>
      <c r="B40" s="16">
        <v>-0.026041302114541046</v>
      </c>
      <c r="C40" s="16">
        <v>-0.008216200862909188</v>
      </c>
      <c r="D40" s="16">
        <v>-0.022114085282439647</v>
      </c>
      <c r="E40" s="16">
        <v>-0.020537041466999993</v>
      </c>
      <c r="G40" s="4">
        <f t="shared" si="0"/>
        <v>0.973958697885459</v>
      </c>
      <c r="H40" s="4">
        <f t="shared" si="1"/>
        <v>0.9917837991370908</v>
      </c>
      <c r="I40" s="4">
        <f t="shared" si="2"/>
        <v>0.9778859147175604</v>
      </c>
      <c r="J40" s="4">
        <f t="shared" si="3"/>
        <v>0.979462958533</v>
      </c>
    </row>
    <row r="41" spans="1:10" ht="12">
      <c r="A41" s="15">
        <v>39294</v>
      </c>
      <c r="B41" s="16">
        <v>0.027580886687295848</v>
      </c>
      <c r="C41" s="16">
        <v>-0.022193180362570838</v>
      </c>
      <c r="D41" s="16">
        <v>-0.06150757289070931</v>
      </c>
      <c r="E41" s="16">
        <v>-0.03498506362442809</v>
      </c>
      <c r="G41" s="4">
        <f t="shared" si="0"/>
        <v>1.0275808866872957</v>
      </c>
      <c r="H41" s="4">
        <f t="shared" si="1"/>
        <v>0.9778068196374292</v>
      </c>
      <c r="I41" s="4">
        <f t="shared" si="2"/>
        <v>0.9384924271092907</v>
      </c>
      <c r="J41" s="4">
        <f t="shared" si="3"/>
        <v>0.9650149363755719</v>
      </c>
    </row>
    <row r="42" spans="1:10" ht="12">
      <c r="A42" s="15">
        <v>39325</v>
      </c>
      <c r="B42" s="16">
        <v>0.06803471115898685</v>
      </c>
      <c r="C42" s="16">
        <v>0.007532300582555858</v>
      </c>
      <c r="D42" s="16">
        <v>-0.043359178325790386</v>
      </c>
      <c r="E42" s="16">
        <v>0.010882402115557686</v>
      </c>
      <c r="G42" s="4">
        <f t="shared" si="0"/>
        <v>1.0680347111589867</v>
      </c>
      <c r="H42" s="4">
        <f t="shared" si="1"/>
        <v>1.0075323005825558</v>
      </c>
      <c r="I42" s="4">
        <f t="shared" si="2"/>
        <v>0.9566408216742096</v>
      </c>
      <c r="J42" s="4">
        <f t="shared" si="3"/>
        <v>1.0108824021155576</v>
      </c>
    </row>
    <row r="43" spans="1:10" ht="12">
      <c r="A43" s="15">
        <v>39355</v>
      </c>
      <c r="B43" s="16">
        <v>0.006815885684627449</v>
      </c>
      <c r="C43" s="16">
        <v>0.05827114675585717</v>
      </c>
      <c r="D43" s="16">
        <v>0.06717953455437155</v>
      </c>
      <c r="E43" s="16">
        <v>0.03362183872000006</v>
      </c>
      <c r="G43" s="4">
        <f t="shared" si="0"/>
        <v>1.0068158856846274</v>
      </c>
      <c r="H43" s="4">
        <f t="shared" si="1"/>
        <v>1.0582711467558572</v>
      </c>
      <c r="I43" s="4">
        <f t="shared" si="2"/>
        <v>1.0671795345543715</v>
      </c>
      <c r="J43" s="4">
        <f t="shared" si="3"/>
        <v>1.03362183872</v>
      </c>
    </row>
    <row r="44" spans="1:10" ht="12">
      <c r="A44" s="15">
        <v>39386</v>
      </c>
      <c r="B44" s="16">
        <v>0.034340398798441835</v>
      </c>
      <c r="C44" s="16">
        <v>0.049654573604854986</v>
      </c>
      <c r="D44" s="16">
        <v>0.012740887394512932</v>
      </c>
      <c r="E44" s="16">
        <v>0.012304752793967581</v>
      </c>
      <c r="G44" s="4">
        <f t="shared" si="0"/>
        <v>1.0343403987984419</v>
      </c>
      <c r="H44" s="4">
        <f t="shared" si="1"/>
        <v>1.049654573604855</v>
      </c>
      <c r="I44" s="4">
        <f t="shared" si="2"/>
        <v>1.012740887394513</v>
      </c>
      <c r="J44" s="4">
        <f t="shared" si="3"/>
        <v>1.0123047527939675</v>
      </c>
    </row>
    <row r="45" spans="1:10" ht="12">
      <c r="A45" s="15">
        <v>39416</v>
      </c>
      <c r="B45" s="16">
        <v>-0.013316097165153997</v>
      </c>
      <c r="C45" s="16">
        <v>-0.04113940961758665</v>
      </c>
      <c r="D45" s="16">
        <v>-0.08458784777922698</v>
      </c>
      <c r="E45" s="16">
        <v>-0.045119004507586186</v>
      </c>
      <c r="G45" s="4">
        <f t="shared" si="0"/>
        <v>0.986683902834846</v>
      </c>
      <c r="H45" s="4">
        <f t="shared" si="1"/>
        <v>0.9588605903824133</v>
      </c>
      <c r="I45" s="4">
        <f t="shared" si="2"/>
        <v>0.915412152220773</v>
      </c>
      <c r="J45" s="4">
        <f t="shared" si="3"/>
        <v>0.9548809954924138</v>
      </c>
    </row>
    <row r="46" spans="1:10" ht="12">
      <c r="A46" s="15">
        <v>39447</v>
      </c>
      <c r="B46" s="16">
        <v>-0.014796203831604826</v>
      </c>
      <c r="C46" s="16">
        <v>0.0014202831375231743</v>
      </c>
      <c r="D46" s="16">
        <v>0.0018808425015496518</v>
      </c>
      <c r="E46" s="16">
        <v>-0.009989432339614789</v>
      </c>
      <c r="G46" s="4">
        <f t="shared" si="0"/>
        <v>0.9852037961683952</v>
      </c>
      <c r="H46" s="4">
        <f t="shared" si="1"/>
        <v>1.0014202831375232</v>
      </c>
      <c r="I46" s="4">
        <f t="shared" si="2"/>
        <v>1.0018808425015497</v>
      </c>
      <c r="J46" s="4">
        <f t="shared" si="3"/>
        <v>0.9900105676603852</v>
      </c>
    </row>
    <row r="47" spans="1:10" ht="12">
      <c r="A47" s="15">
        <v>39478</v>
      </c>
      <c r="B47" s="16">
        <v>-0.13679853272246628</v>
      </c>
      <c r="C47" s="16">
        <v>-0.09238986607797448</v>
      </c>
      <c r="D47" s="16">
        <v>-0.09754895385063438</v>
      </c>
      <c r="E47" s="16">
        <v>-0.06286299184519441</v>
      </c>
      <c r="G47" s="4">
        <f t="shared" si="0"/>
        <v>0.8632014672775337</v>
      </c>
      <c r="H47" s="4">
        <f t="shared" si="1"/>
        <v>0.9076101339220255</v>
      </c>
      <c r="I47" s="4">
        <f t="shared" si="2"/>
        <v>0.9024510461493657</v>
      </c>
      <c r="J47" s="4">
        <f t="shared" si="3"/>
        <v>0.9371370081548056</v>
      </c>
    </row>
    <row r="48" spans="1:10" ht="12">
      <c r="A48" s="15">
        <v>39507</v>
      </c>
      <c r="B48" s="16">
        <v>0.09045630044230771</v>
      </c>
      <c r="C48" s="16">
        <v>-0.01816615667352257</v>
      </c>
      <c r="D48" s="16">
        <v>0.12535232688824496</v>
      </c>
      <c r="E48" s="16">
        <v>-0.03460581916183443</v>
      </c>
      <c r="G48" s="4">
        <f t="shared" si="0"/>
        <v>1.0904563004423078</v>
      </c>
      <c r="H48" s="4">
        <f t="shared" si="1"/>
        <v>0.9818338433264774</v>
      </c>
      <c r="I48" s="4">
        <f t="shared" si="2"/>
        <v>1.125352326888245</v>
      </c>
      <c r="J48" s="4">
        <f t="shared" si="3"/>
        <v>0.9653941808381655</v>
      </c>
    </row>
    <row r="49" spans="1:10" ht="12">
      <c r="A49" s="15">
        <v>39538</v>
      </c>
      <c r="B49" s="16">
        <v>-0.04449528993091915</v>
      </c>
      <c r="C49" s="16">
        <v>-0.023914909695458397</v>
      </c>
      <c r="D49" s="16">
        <v>-0.03107915993537961</v>
      </c>
      <c r="E49" s="16">
        <v>-0.006334365325077452</v>
      </c>
      <c r="G49" s="4">
        <f t="shared" si="0"/>
        <v>0.9555047100690809</v>
      </c>
      <c r="H49" s="4">
        <f t="shared" si="1"/>
        <v>0.9760850903045416</v>
      </c>
      <c r="I49" s="4">
        <f t="shared" si="2"/>
        <v>0.9689208400646204</v>
      </c>
      <c r="J49" s="4">
        <f t="shared" si="3"/>
        <v>0.9936656346749225</v>
      </c>
    </row>
    <row r="50" spans="1:10" ht="12">
      <c r="A50" s="15">
        <v>39568</v>
      </c>
      <c r="B50" s="16">
        <v>0.01372316784473681</v>
      </c>
      <c r="C50" s="16">
        <v>0.06374320414460333</v>
      </c>
      <c r="D50" s="16">
        <v>-0.032170557243322746</v>
      </c>
      <c r="E50" s="16">
        <v>0.04727440803014366</v>
      </c>
      <c r="G50" s="4">
        <f t="shared" si="0"/>
        <v>1.0137231678447367</v>
      </c>
      <c r="H50" s="4">
        <f t="shared" si="1"/>
        <v>1.0637432041446033</v>
      </c>
      <c r="I50" s="4">
        <f t="shared" si="2"/>
        <v>0.9678294427566773</v>
      </c>
      <c r="J50" s="4">
        <f t="shared" si="3"/>
        <v>1.0472744080301437</v>
      </c>
    </row>
    <row r="51" spans="1:10" ht="12">
      <c r="A51" s="15">
        <v>39599</v>
      </c>
      <c r="B51" s="16">
        <v>0.014104954138458149</v>
      </c>
      <c r="C51" s="16">
        <v>0.02896226368955431</v>
      </c>
      <c r="D51" s="16">
        <v>0.1658367520384032</v>
      </c>
      <c r="E51" s="16">
        <v>0.011759295562006458</v>
      </c>
      <c r="G51" s="4">
        <f t="shared" si="0"/>
        <v>1.0141049541384581</v>
      </c>
      <c r="H51" s="4">
        <f t="shared" si="1"/>
        <v>1.0289622636895543</v>
      </c>
      <c r="I51" s="4">
        <f t="shared" si="2"/>
        <v>1.1658367520384032</v>
      </c>
      <c r="J51" s="4">
        <f t="shared" si="3"/>
        <v>1.0117592955620065</v>
      </c>
    </row>
    <row r="52" spans="1:10" ht="12">
      <c r="A52" s="15">
        <v>39629</v>
      </c>
      <c r="B52" s="16">
        <v>-0.06015939253557104</v>
      </c>
      <c r="C52" s="16">
        <v>-0.08508937941123358</v>
      </c>
      <c r="D52" s="16">
        <v>-0.12374231577352737</v>
      </c>
      <c r="E52" s="16">
        <v>-0.0855281481812975</v>
      </c>
      <c r="G52" s="4">
        <f t="shared" si="0"/>
        <v>0.939840607464429</v>
      </c>
      <c r="H52" s="4">
        <f t="shared" si="1"/>
        <v>0.9149106205887664</v>
      </c>
      <c r="I52" s="4">
        <f t="shared" si="2"/>
        <v>0.8762576842264727</v>
      </c>
      <c r="J52" s="4">
        <f t="shared" si="3"/>
        <v>0.9144718518187025</v>
      </c>
    </row>
    <row r="53" spans="1:10" ht="12">
      <c r="A53" s="15">
        <v>39660</v>
      </c>
      <c r="B53" s="16">
        <v>0.011962271104557744</v>
      </c>
      <c r="C53" s="16">
        <v>-0.0407314197470236</v>
      </c>
      <c r="D53" s="16">
        <v>-0.05388172215867035</v>
      </c>
      <c r="E53" s="16">
        <v>-0.009773728389625421</v>
      </c>
      <c r="G53" s="4">
        <f t="shared" si="0"/>
        <v>1.0119622711045577</v>
      </c>
      <c r="H53" s="4">
        <f t="shared" si="1"/>
        <v>0.9592685802529763</v>
      </c>
      <c r="I53" s="4">
        <f t="shared" si="2"/>
        <v>0.9461182778413296</v>
      </c>
      <c r="J53" s="4">
        <f t="shared" si="3"/>
        <v>0.9902262716103746</v>
      </c>
    </row>
    <row r="54" spans="1:10" ht="12">
      <c r="A54" s="15">
        <v>39691</v>
      </c>
      <c r="B54" s="16">
        <v>0.04576756116811388</v>
      </c>
      <c r="C54" s="16">
        <v>-0.0022738674033148804</v>
      </c>
      <c r="D54" s="16">
        <v>-0.044516830366277724</v>
      </c>
      <c r="E54" s="16">
        <v>0.012951733370317166</v>
      </c>
      <c r="G54" s="4">
        <f t="shared" si="0"/>
        <v>1.0457675611681139</v>
      </c>
      <c r="H54" s="4">
        <f t="shared" si="1"/>
        <v>0.9977261325966851</v>
      </c>
      <c r="I54" s="4">
        <f t="shared" si="2"/>
        <v>0.9554831696337223</v>
      </c>
      <c r="J54" s="4">
        <f t="shared" si="3"/>
        <v>1.012951733370317</v>
      </c>
    </row>
    <row r="55" spans="1:10" ht="12">
      <c r="A55" s="15">
        <v>39721</v>
      </c>
      <c r="B55" s="16">
        <v>-0.014166796358860522</v>
      </c>
      <c r="C55" s="16">
        <v>-0.18110847774541797</v>
      </c>
      <c r="D55" s="16">
        <v>-0.29860907568605044</v>
      </c>
      <c r="E55" s="16">
        <v>-0.0904250651068581</v>
      </c>
      <c r="G55" s="4">
        <f t="shared" si="0"/>
        <v>0.9858332036411395</v>
      </c>
      <c r="H55" s="4">
        <f t="shared" si="1"/>
        <v>0.8188915222545821</v>
      </c>
      <c r="I55" s="4">
        <f t="shared" si="2"/>
        <v>0.7013909243139496</v>
      </c>
      <c r="J55" s="4">
        <f t="shared" si="3"/>
        <v>0.9095749348931419</v>
      </c>
    </row>
    <row r="56" spans="1:10" ht="12">
      <c r="A56" s="15">
        <v>39752</v>
      </c>
      <c r="B56" s="16">
        <v>-0.17335035540245677</v>
      </c>
      <c r="C56" s="16">
        <v>-0.21719175321015888</v>
      </c>
      <c r="D56" s="16">
        <v>-0.4919047609608558</v>
      </c>
      <c r="E56" s="16">
        <v>-0.16915061440509147</v>
      </c>
      <c r="G56" s="4">
        <f t="shared" si="0"/>
        <v>0.8266496445975432</v>
      </c>
      <c r="H56" s="4">
        <f t="shared" si="1"/>
        <v>0.7828082467898412</v>
      </c>
      <c r="I56" s="4">
        <f t="shared" si="2"/>
        <v>0.5080952390391442</v>
      </c>
      <c r="J56" s="4">
        <f t="shared" si="3"/>
        <v>0.8308493855949085</v>
      </c>
    </row>
    <row r="57" spans="1:10" ht="12">
      <c r="A57" s="15">
        <v>39782</v>
      </c>
      <c r="B57" s="16">
        <v>-0.07922960334263283</v>
      </c>
      <c r="C57" s="16">
        <v>-0.11414240621261232</v>
      </c>
      <c r="D57" s="16">
        <v>-0.05042491477782439</v>
      </c>
      <c r="E57" s="16">
        <v>-0.07264758252590388</v>
      </c>
      <c r="G57" s="4">
        <f t="shared" si="0"/>
        <v>0.9207703966573672</v>
      </c>
      <c r="H57" s="4">
        <f t="shared" si="1"/>
        <v>0.8858575937873877</v>
      </c>
      <c r="I57" s="4">
        <f t="shared" si="2"/>
        <v>0.9495750852221756</v>
      </c>
      <c r="J57" s="4">
        <f t="shared" si="3"/>
        <v>0.9273524174740961</v>
      </c>
    </row>
    <row r="58" spans="1:10" ht="12">
      <c r="A58" s="15">
        <v>39813</v>
      </c>
      <c r="B58" s="16">
        <v>0.030466212139095915</v>
      </c>
      <c r="C58" s="16">
        <v>0.048285949421439364</v>
      </c>
      <c r="D58" s="16">
        <v>0.046038922016107674</v>
      </c>
      <c r="E58" s="16">
        <v>0.010183594933544746</v>
      </c>
      <c r="G58" s="4">
        <f aca="true" t="shared" si="4" ref="G58:G65">1+B58</f>
        <v>1.030466212139096</v>
      </c>
      <c r="H58" s="4">
        <f aca="true" t="shared" si="5" ref="H58:H65">1+C58</f>
        <v>1.0482859494214394</v>
      </c>
      <c r="I58" s="4">
        <f aca="true" t="shared" si="6" ref="I58:I65">1+D58</f>
        <v>1.0460389220161077</v>
      </c>
      <c r="J58" s="4">
        <f aca="true" t="shared" si="7" ref="J58:J65">1+E58</f>
        <v>1.0101835949335447</v>
      </c>
    </row>
    <row r="59" spans="1:10" ht="12">
      <c r="A59" s="15">
        <v>39844</v>
      </c>
      <c r="B59" s="16">
        <v>-0.04260765080282668</v>
      </c>
      <c r="C59" s="16">
        <v>-0.07567372607110848</v>
      </c>
      <c r="D59" s="16">
        <v>-0.30834223313667086</v>
      </c>
      <c r="E59" s="16">
        <v>-0.0844081162067825</v>
      </c>
      <c r="G59" s="4">
        <f t="shared" si="4"/>
        <v>0.9573923491971733</v>
      </c>
      <c r="H59" s="4">
        <f t="shared" si="5"/>
        <v>0.9243262739288916</v>
      </c>
      <c r="I59" s="4">
        <f t="shared" si="6"/>
        <v>0.6916577668633291</v>
      </c>
      <c r="J59" s="4">
        <f t="shared" si="7"/>
        <v>0.9155918837932175</v>
      </c>
    </row>
    <row r="60" spans="1:10" ht="12">
      <c r="A60" s="15">
        <v>39872</v>
      </c>
      <c r="B60" s="16">
        <v>-0.16469016082524143</v>
      </c>
      <c r="C60" s="16">
        <v>-0.07596189409023679</v>
      </c>
      <c r="D60" s="16">
        <v>-0.17851973388053274</v>
      </c>
      <c r="E60" s="16">
        <v>-0.10622223564117259</v>
      </c>
      <c r="G60" s="4">
        <f t="shared" si="4"/>
        <v>0.8353098391747585</v>
      </c>
      <c r="H60" s="4">
        <f t="shared" si="5"/>
        <v>0.9240381059097632</v>
      </c>
      <c r="I60" s="4">
        <f t="shared" si="6"/>
        <v>0.8214802661194672</v>
      </c>
      <c r="J60" s="4">
        <f t="shared" si="7"/>
        <v>0.8937777643588274</v>
      </c>
    </row>
    <row r="61" spans="1:10" ht="12">
      <c r="A61" s="15">
        <v>39903</v>
      </c>
      <c r="B61" s="16">
        <v>0.10687304386907717</v>
      </c>
      <c r="C61" s="16">
        <v>0.13872713358251407</v>
      </c>
      <c r="D61" s="16">
        <v>0.17791263373266544</v>
      </c>
      <c r="E61" s="16">
        <v>0.08722713510087637</v>
      </c>
      <c r="G61" s="4">
        <f t="shared" si="4"/>
        <v>1.1068730438690773</v>
      </c>
      <c r="H61" s="4">
        <f t="shared" si="5"/>
        <v>1.138727133582514</v>
      </c>
      <c r="I61" s="4">
        <f t="shared" si="6"/>
        <v>1.1779126337326655</v>
      </c>
      <c r="J61" s="4">
        <f t="shared" si="7"/>
        <v>1.0872271351008764</v>
      </c>
    </row>
    <row r="62" spans="1:10" ht="12">
      <c r="A62" s="15">
        <v>39933</v>
      </c>
      <c r="B62" s="16">
        <v>0.1220991127348055</v>
      </c>
      <c r="C62" s="16">
        <v>0.13657345223117745</v>
      </c>
      <c r="D62" s="16">
        <v>0.23552319326501042</v>
      </c>
      <c r="E62" s="16">
        <v>0.09546090049720886</v>
      </c>
      <c r="G62" s="4">
        <f t="shared" si="4"/>
        <v>1.1220991127348054</v>
      </c>
      <c r="H62" s="4">
        <f t="shared" si="5"/>
        <v>1.1365734522311775</v>
      </c>
      <c r="I62" s="4">
        <f t="shared" si="6"/>
        <v>1.2355231932650104</v>
      </c>
      <c r="J62" s="4">
        <f t="shared" si="7"/>
        <v>1.095460900497209</v>
      </c>
    </row>
    <row r="63" spans="1:10" ht="12">
      <c r="A63" s="15">
        <v>39964</v>
      </c>
      <c r="B63" s="16">
        <v>-0.045474546252756175</v>
      </c>
      <c r="C63" s="16">
        <v>0.06215443153601218</v>
      </c>
      <c r="D63" s="16">
        <v>0.019674044811861725</v>
      </c>
      <c r="E63" s="16">
        <v>0.05561305045841137</v>
      </c>
      <c r="G63" s="4">
        <f t="shared" si="4"/>
        <v>0.9545254537472438</v>
      </c>
      <c r="H63" s="4">
        <f t="shared" si="5"/>
        <v>1.062154431536012</v>
      </c>
      <c r="I63" s="4">
        <f t="shared" si="6"/>
        <v>1.0196740448118617</v>
      </c>
      <c r="J63" s="4">
        <f t="shared" si="7"/>
        <v>1.0556130504584114</v>
      </c>
    </row>
    <row r="64" spans="1:10" ht="12">
      <c r="A64" s="15">
        <v>39994</v>
      </c>
      <c r="B64" s="16">
        <v>0.12742513166555072</v>
      </c>
      <c r="C64" s="16">
        <v>-0.013870246517899068</v>
      </c>
      <c r="D64" s="16">
        <v>0.12030467016643645</v>
      </c>
      <c r="E64" s="16">
        <v>0.001975622902315307</v>
      </c>
      <c r="G64" s="4">
        <f t="shared" si="4"/>
        <v>1.1274251316655508</v>
      </c>
      <c r="H64" s="4">
        <f t="shared" si="5"/>
        <v>0.986129753482101</v>
      </c>
      <c r="I64" s="4">
        <f t="shared" si="6"/>
        <v>1.1203046701664365</v>
      </c>
      <c r="J64" s="4">
        <f t="shared" si="7"/>
        <v>1.0019756229023153</v>
      </c>
    </row>
    <row r="65" spans="1:10" ht="12">
      <c r="A65" s="15">
        <v>40025</v>
      </c>
      <c r="B65" s="16">
        <v>0.12013892264155432</v>
      </c>
      <c r="C65" s="16">
        <v>0.08738764463383729</v>
      </c>
      <c r="D65" s="16">
        <v>0.13826019616508375</v>
      </c>
      <c r="E65" s="16">
        <v>0.07540228547678425</v>
      </c>
      <c r="G65" s="4">
        <f t="shared" si="4"/>
        <v>1.1201389226415543</v>
      </c>
      <c r="H65" s="4">
        <f t="shared" si="5"/>
        <v>1.0873876446338373</v>
      </c>
      <c r="I65" s="4">
        <f t="shared" si="6"/>
        <v>1.1382601961650838</v>
      </c>
      <c r="J65" s="4">
        <f t="shared" si="7"/>
        <v>1.0754022854767842</v>
      </c>
    </row>
    <row r="66" spans="1:10" ht="12">
      <c r="A66" s="15">
        <v>40056</v>
      </c>
      <c r="B66" s="16">
        <v>0.03663479097920679</v>
      </c>
      <c r="C66" s="16">
        <v>0.02158178848576535</v>
      </c>
      <c r="D66" s="16">
        <v>0.02712512106043102</v>
      </c>
      <c r="E66" s="16">
        <v>0.03595208651542714</v>
      </c>
      <c r="G66" s="4">
        <f t="shared" si="0"/>
        <v>1.0366347909792069</v>
      </c>
      <c r="H66" s="4">
        <f t="shared" si="1"/>
        <v>1.0215817884857654</v>
      </c>
      <c r="I66" s="4">
        <f t="shared" si="2"/>
        <v>1.027125121060431</v>
      </c>
      <c r="J66" s="4">
        <f t="shared" si="3"/>
        <v>1.0359520865154273</v>
      </c>
    </row>
    <row r="67" spans="1:10" ht="12">
      <c r="A67" s="7" t="s">
        <v>54</v>
      </c>
      <c r="B67" s="16">
        <f>AVERAGE(B7:B66)</f>
        <v>0.016146753474778328</v>
      </c>
      <c r="C67" s="16">
        <f>AVERAGE(C7:C66)</f>
        <v>-0.0010111489088540518</v>
      </c>
      <c r="D67" s="16">
        <f>AVERAGE(D7:D66)</f>
        <v>-0.00859503577602443</v>
      </c>
      <c r="E67" s="16">
        <f>AVERAGE(E7:E66)</f>
        <v>-0.0009729042860916482</v>
      </c>
      <c r="F67" t="s">
        <v>55</v>
      </c>
      <c r="G67" s="16">
        <f>PRODUCT(G7:G66)^(1/60)-1</f>
        <v>0.013825588984022419</v>
      </c>
      <c r="H67" s="16">
        <f>PRODUCT(H7:H66)^(1/60)-1</f>
        <v>-0.00283554587458279</v>
      </c>
      <c r="I67" s="16">
        <f>PRODUCT(I7:I66)^(1/60)-1</f>
        <v>-0.016699912720870902</v>
      </c>
      <c r="J67" s="16">
        <f>PRODUCT(J7:J66)^(1/60)-1</f>
        <v>-0.0020391977067697464</v>
      </c>
    </row>
    <row r="68" spans="1:10" ht="12">
      <c r="A68" s="9" t="s">
        <v>53</v>
      </c>
      <c r="B68" s="16">
        <f>(1+B67)^12-1</f>
        <v>0.2119290828838427</v>
      </c>
      <c r="C68" s="16">
        <f>(1+C67)^12-1</f>
        <v>-0.012066533970611304</v>
      </c>
      <c r="D68" s="16">
        <f>(1+D67)^12-1</f>
        <v>-0.09840172854779294</v>
      </c>
      <c r="E68" s="16">
        <f>(1+E67)^12-1</f>
        <v>-0.011612581765814145</v>
      </c>
      <c r="F68" s="9" t="s">
        <v>53</v>
      </c>
      <c r="G68" s="16">
        <f>(1+G67)^12-1</f>
        <v>0.17912265450749176</v>
      </c>
      <c r="H68" s="16">
        <f>(1+H67)^12-1</f>
        <v>-0.0335008732061185</v>
      </c>
      <c r="I68" s="16">
        <f>(1+I67)^12-1</f>
        <v>-0.1829795396886983</v>
      </c>
      <c r="J68" s="16">
        <f>(1+J67)^12-1</f>
        <v>-0.02419777987207472</v>
      </c>
    </row>
    <row r="71" spans="1:10" ht="12">
      <c r="A71" s="6" t="s">
        <v>56</v>
      </c>
      <c r="B71" s="6"/>
      <c r="C71" s="6"/>
      <c r="D71" s="3"/>
      <c r="F71" s="4"/>
      <c r="G71" s="4"/>
      <c r="H71" s="9"/>
      <c r="I71" s="3"/>
      <c r="J71" s="8"/>
    </row>
    <row r="72" spans="1:10" ht="12">
      <c r="A72" s="6" t="s">
        <v>61</v>
      </c>
      <c r="B72" s="6"/>
      <c r="C72" s="6"/>
      <c r="D72" s="3"/>
      <c r="F72" s="4"/>
      <c r="G72" s="4"/>
      <c r="H72" s="9"/>
      <c r="I72" s="3"/>
      <c r="J72" s="8"/>
    </row>
    <row r="73" spans="1:10" ht="12">
      <c r="A73" s="6" t="s">
        <v>62</v>
      </c>
      <c r="B73" s="6"/>
      <c r="C73" s="6"/>
      <c r="D73" s="3"/>
      <c r="F73" s="4"/>
      <c r="G73" s="4"/>
      <c r="H73" s="9"/>
      <c r="I73" s="3"/>
      <c r="J73" s="8"/>
    </row>
    <row r="74" spans="1:10" ht="12">
      <c r="A74" s="6"/>
      <c r="B74" s="6"/>
      <c r="C74" s="18" t="s">
        <v>57</v>
      </c>
      <c r="D74" s="2" t="s">
        <v>26</v>
      </c>
      <c r="E74" s="22" t="s">
        <v>27</v>
      </c>
      <c r="G74" s="4"/>
      <c r="H74" s="9"/>
      <c r="I74" s="3"/>
      <c r="J74" s="8"/>
    </row>
    <row r="75" spans="1:10" ht="12">
      <c r="A75" s="6"/>
      <c r="B75" s="6" t="s">
        <v>28</v>
      </c>
      <c r="C75" s="1">
        <f>M22</f>
        <v>0.017172320903034492</v>
      </c>
      <c r="D75" s="1"/>
      <c r="E75" s="1"/>
      <c r="G75" s="4"/>
      <c r="H75" s="9"/>
      <c r="I75" s="3"/>
      <c r="J75" s="8"/>
    </row>
    <row r="76" spans="1:10" ht="12">
      <c r="A76" s="6"/>
      <c r="B76" s="6" t="s">
        <v>29</v>
      </c>
      <c r="C76" s="5">
        <f>M23</f>
        <v>1.0541298285117813</v>
      </c>
      <c r="D76" s="5"/>
      <c r="E76" s="5"/>
      <c r="G76" s="4"/>
      <c r="H76" s="9"/>
      <c r="I76" s="3"/>
      <c r="J76" s="8"/>
    </row>
    <row r="77" spans="1:10" ht="12">
      <c r="A77" s="6"/>
      <c r="B77" s="6" t="s">
        <v>30</v>
      </c>
      <c r="C77" s="1">
        <f>M10</f>
        <v>0.5005365271647566</v>
      </c>
      <c r="D77" s="1"/>
      <c r="E77" s="1"/>
      <c r="G77" s="4"/>
      <c r="H77" s="9"/>
      <c r="I77" s="3"/>
      <c r="J77" s="8"/>
    </row>
    <row r="78" spans="1:10" ht="12">
      <c r="A78" s="6"/>
      <c r="B78" s="14" t="s">
        <v>31</v>
      </c>
      <c r="C78" s="1">
        <f>M12</f>
        <v>0.04854008339973162</v>
      </c>
      <c r="D78" s="1"/>
      <c r="E78" s="1"/>
      <c r="G78" s="4"/>
      <c r="H78" s="9"/>
      <c r="I78" s="3"/>
      <c r="J78" s="8"/>
    </row>
    <row r="79" spans="1:10" ht="12">
      <c r="A79" s="6"/>
      <c r="B79" s="6"/>
      <c r="C79" s="6"/>
      <c r="D79" s="3"/>
      <c r="F79" s="4"/>
      <c r="G79" s="4"/>
      <c r="H79" s="9"/>
      <c r="I79" s="3"/>
      <c r="J79" s="8"/>
    </row>
    <row r="80" spans="1:10" ht="12">
      <c r="A80" s="6"/>
      <c r="B80" s="6"/>
      <c r="C80" s="6"/>
      <c r="D80" s="3"/>
      <c r="F80" s="4"/>
      <c r="G80" s="4"/>
      <c r="H80" s="9"/>
      <c r="I80" s="3"/>
      <c r="J80" s="8"/>
    </row>
    <row r="81" spans="1:10" ht="12">
      <c r="A81" s="6" t="s">
        <v>63</v>
      </c>
      <c r="B81" s="6"/>
      <c r="C81" s="6"/>
      <c r="D81" s="3"/>
      <c r="F81" s="4"/>
      <c r="G81" s="4"/>
      <c r="H81" s="9"/>
      <c r="I81" s="3"/>
      <c r="J81" s="8"/>
    </row>
  </sheetData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3"/>
  <sheetViews>
    <sheetView workbookViewId="0" topLeftCell="A1">
      <pane ySplit="1280" topLeftCell="BM49" activePane="bottomLeft" state="split"/>
      <selection pane="topLeft" activeCell="A1" sqref="A1"/>
      <selection pane="bottomLeft" activeCell="O66" sqref="O66:R73"/>
    </sheetView>
  </sheetViews>
  <sheetFormatPr defaultColWidth="8.8515625" defaultRowHeight="12.75"/>
  <cols>
    <col min="1" max="1" width="10.140625" style="0" bestFit="1" customWidth="1"/>
    <col min="2" max="2" width="10.00390625" style="3" customWidth="1"/>
  </cols>
  <sheetData>
    <row r="1" spans="2:15" ht="12">
      <c r="B1" s="17" t="s">
        <v>38</v>
      </c>
      <c r="O1" s="21" t="s">
        <v>48</v>
      </c>
    </row>
    <row r="2" spans="1:13" ht="12">
      <c r="A2" s="2"/>
      <c r="B2" s="19" t="s">
        <v>43</v>
      </c>
      <c r="C2" s="2"/>
      <c r="D2" s="20" t="s">
        <v>44</v>
      </c>
      <c r="E2" s="2"/>
      <c r="F2" s="20" t="s">
        <v>45</v>
      </c>
      <c r="G2" s="2"/>
      <c r="H2" s="2"/>
      <c r="I2" s="20" t="s">
        <v>46</v>
      </c>
      <c r="J2" s="2"/>
      <c r="K2" s="2"/>
      <c r="L2" s="20" t="s">
        <v>47</v>
      </c>
      <c r="M2" s="2"/>
    </row>
    <row r="3" spans="1:18" ht="12">
      <c r="A3" s="2"/>
      <c r="B3" s="18" t="s">
        <v>36</v>
      </c>
      <c r="C3" s="2"/>
      <c r="D3" s="2" t="s">
        <v>37</v>
      </c>
      <c r="E3" s="2"/>
      <c r="F3" s="2" t="s">
        <v>34</v>
      </c>
      <c r="G3" s="2" t="s">
        <v>34</v>
      </c>
      <c r="H3" s="2" t="s">
        <v>34</v>
      </c>
      <c r="I3" s="2" t="s">
        <v>33</v>
      </c>
      <c r="J3" s="2" t="s">
        <v>33</v>
      </c>
      <c r="K3" s="2"/>
      <c r="L3" s="2" t="s">
        <v>35</v>
      </c>
      <c r="M3" s="2"/>
      <c r="O3" s="2" t="s">
        <v>33</v>
      </c>
      <c r="P3" s="2" t="s">
        <v>35</v>
      </c>
      <c r="Q3" s="2" t="s">
        <v>34</v>
      </c>
      <c r="R3" s="2" t="s">
        <v>37</v>
      </c>
    </row>
    <row r="4" spans="1:13" ht="12">
      <c r="A4" s="2"/>
      <c r="B4" s="18" t="s">
        <v>39</v>
      </c>
      <c r="C4" s="2" t="s">
        <v>40</v>
      </c>
      <c r="D4" s="18" t="s">
        <v>39</v>
      </c>
      <c r="E4" s="2" t="s">
        <v>40</v>
      </c>
      <c r="F4" s="18" t="s">
        <v>41</v>
      </c>
      <c r="G4" s="2" t="s">
        <v>42</v>
      </c>
      <c r="H4" s="2" t="s">
        <v>40</v>
      </c>
      <c r="I4" s="18" t="s">
        <v>41</v>
      </c>
      <c r="J4" s="2" t="s">
        <v>42</v>
      </c>
      <c r="K4" s="2" t="s">
        <v>40</v>
      </c>
      <c r="L4" s="18" t="s">
        <v>39</v>
      </c>
      <c r="M4" s="2" t="s">
        <v>40</v>
      </c>
    </row>
    <row r="5" spans="1:12" ht="12">
      <c r="A5" s="15">
        <v>37986</v>
      </c>
      <c r="B5" s="3">
        <v>100</v>
      </c>
      <c r="D5">
        <v>100</v>
      </c>
      <c r="F5">
        <v>38</v>
      </c>
      <c r="I5">
        <v>22.97</v>
      </c>
      <c r="L5">
        <v>100</v>
      </c>
    </row>
    <row r="6" spans="1:18" ht="12">
      <c r="A6" s="15">
        <v>38017</v>
      </c>
      <c r="B6" s="3">
        <v>100.08</v>
      </c>
      <c r="C6" s="16">
        <f>(B6-B5)/B5</f>
        <v>0.0007999999999999829</v>
      </c>
      <c r="D6">
        <v>101.84</v>
      </c>
      <c r="E6" s="16">
        <f>(D6-D5)/D5</f>
        <v>0.018400000000000034</v>
      </c>
      <c r="F6">
        <v>34.18</v>
      </c>
      <c r="H6" s="16">
        <f>(F6+G6)/F5-1</f>
        <v>-0.10052631578947369</v>
      </c>
      <c r="I6">
        <v>23.79</v>
      </c>
      <c r="K6" s="16">
        <f>(I6+J6)/I5-1</f>
        <v>0.03569873748367436</v>
      </c>
      <c r="L6">
        <v>101.28</v>
      </c>
      <c r="M6" s="16">
        <f>(L6-L5)/L5</f>
        <v>0.012800000000000011</v>
      </c>
      <c r="O6" s="16">
        <f>K6-C6</f>
        <v>0.03489873748367438</v>
      </c>
      <c r="P6" s="16">
        <f>M6-C6</f>
        <v>0.012000000000000028</v>
      </c>
      <c r="Q6" s="16">
        <f>H6-C6</f>
        <v>-0.10132631578947367</v>
      </c>
      <c r="R6" s="16">
        <f>E6-C6</f>
        <v>0.017600000000000053</v>
      </c>
    </row>
    <row r="7" spans="1:18" ht="12">
      <c r="A7" s="15">
        <v>38046</v>
      </c>
      <c r="B7" s="3">
        <v>100.15</v>
      </c>
      <c r="C7" s="16">
        <f aca="true" t="shared" si="0" ref="C7:C70">(B7-B6)/B6</f>
        <v>0.0006994404476419603</v>
      </c>
      <c r="D7">
        <v>103.25</v>
      </c>
      <c r="E7" s="16">
        <f aca="true" t="shared" si="1" ref="E7:E70">(D7-D6)/D6</f>
        <v>0.013845247446975614</v>
      </c>
      <c r="F7">
        <v>37.47</v>
      </c>
      <c r="G7">
        <v>0.15</v>
      </c>
      <c r="H7" s="16">
        <f aca="true" t="shared" si="2" ref="H7:H70">(F7+G7)/F6-1</f>
        <v>0.10064365125804553</v>
      </c>
      <c r="I7">
        <v>22.71</v>
      </c>
      <c r="K7" s="16">
        <f aca="true" t="shared" si="3" ref="K7:K70">(I7+J7)/I6-1</f>
        <v>-0.045397225725094525</v>
      </c>
      <c r="L7">
        <v>102.72</v>
      </c>
      <c r="M7" s="16">
        <f aca="true" t="shared" si="4" ref="M7:M70">(L7-L6)/L6</f>
        <v>0.014218009478672963</v>
      </c>
      <c r="O7" s="16">
        <f aca="true" t="shared" si="5" ref="O7:O65">K7-C7</f>
        <v>-0.046096666172736486</v>
      </c>
      <c r="P7" s="16">
        <f aca="true" t="shared" si="6" ref="P7:P65">M7-C7</f>
        <v>0.013518569031031002</v>
      </c>
      <c r="Q7" s="16">
        <f aca="true" t="shared" si="7" ref="Q7:Q65">H7-C7</f>
        <v>0.09994421081040357</v>
      </c>
      <c r="R7" s="16">
        <f aca="true" t="shared" si="8" ref="R7:R65">E7-C7</f>
        <v>0.013145806999333653</v>
      </c>
    </row>
    <row r="8" spans="1:18" ht="12">
      <c r="A8" s="15">
        <v>38077</v>
      </c>
      <c r="B8" s="3">
        <v>100.23</v>
      </c>
      <c r="C8" s="16">
        <f t="shared" si="0"/>
        <v>0.0007988017973040269</v>
      </c>
      <c r="D8">
        <v>101.69</v>
      </c>
      <c r="E8" s="16">
        <f t="shared" si="1"/>
        <v>-0.01510895883777242</v>
      </c>
      <c r="F8">
        <v>34.69</v>
      </c>
      <c r="H8" s="16">
        <f t="shared" si="2"/>
        <v>-0.07419268748331997</v>
      </c>
      <c r="I8">
        <v>22.84</v>
      </c>
      <c r="J8">
        <v>0.08</v>
      </c>
      <c r="K8" s="16">
        <f t="shared" si="3"/>
        <v>0.009247027741083214</v>
      </c>
      <c r="L8">
        <v>101.42</v>
      </c>
      <c r="M8" s="16">
        <f t="shared" si="4"/>
        <v>-0.012655763239875361</v>
      </c>
      <c r="O8" s="16">
        <f t="shared" si="5"/>
        <v>0.008448225943779187</v>
      </c>
      <c r="P8" s="16">
        <f t="shared" si="6"/>
        <v>-0.013454565037179388</v>
      </c>
      <c r="Q8" s="16">
        <f t="shared" si="7"/>
        <v>-0.074991489280624</v>
      </c>
      <c r="R8" s="16">
        <f t="shared" si="8"/>
        <v>-0.015907760635076446</v>
      </c>
    </row>
    <row r="9" spans="1:18" ht="12">
      <c r="A9" s="15">
        <v>38107</v>
      </c>
      <c r="B9" s="3">
        <v>100.31</v>
      </c>
      <c r="C9" s="16">
        <f t="shared" si="0"/>
        <v>0.0007981642222887189</v>
      </c>
      <c r="D9">
        <v>100.1</v>
      </c>
      <c r="E9" s="16">
        <f t="shared" si="1"/>
        <v>-0.015635755728193562</v>
      </c>
      <c r="F9">
        <v>30.75</v>
      </c>
      <c r="H9" s="16">
        <f t="shared" si="2"/>
        <v>-0.1135773998270394</v>
      </c>
      <c r="I9">
        <v>19.7</v>
      </c>
      <c r="K9" s="16">
        <f t="shared" si="3"/>
        <v>-0.13747810858143605</v>
      </c>
      <c r="L9">
        <v>99.69</v>
      </c>
      <c r="M9" s="16">
        <f t="shared" si="4"/>
        <v>-0.0170577795306646</v>
      </c>
      <c r="O9" s="16">
        <f t="shared" si="5"/>
        <v>-0.13827627280372476</v>
      </c>
      <c r="P9" s="16">
        <f t="shared" si="6"/>
        <v>-0.01785594375295332</v>
      </c>
      <c r="Q9" s="16">
        <f t="shared" si="7"/>
        <v>-0.11437556404932812</v>
      </c>
      <c r="R9" s="16">
        <f t="shared" si="8"/>
        <v>-0.01643391995048228</v>
      </c>
    </row>
    <row r="10" spans="1:18" ht="12">
      <c r="A10" s="15">
        <v>38138</v>
      </c>
      <c r="B10" s="3">
        <v>100.39</v>
      </c>
      <c r="C10" s="16">
        <f t="shared" si="0"/>
        <v>0.0007975276642408363</v>
      </c>
      <c r="D10">
        <v>101.47</v>
      </c>
      <c r="E10" s="16">
        <f t="shared" si="1"/>
        <v>0.013686313686313732</v>
      </c>
      <c r="F10">
        <v>31.3</v>
      </c>
      <c r="G10">
        <v>0.15</v>
      </c>
      <c r="H10" s="16">
        <f t="shared" si="2"/>
        <v>0.02276422764227637</v>
      </c>
      <c r="I10">
        <v>21.24</v>
      </c>
      <c r="K10" s="16">
        <f t="shared" si="3"/>
        <v>0.07817258883248734</v>
      </c>
      <c r="L10">
        <v>100.74</v>
      </c>
      <c r="M10" s="16">
        <f t="shared" si="4"/>
        <v>0.010532651218778184</v>
      </c>
      <c r="O10" s="16">
        <f t="shared" si="5"/>
        <v>0.07737506116824651</v>
      </c>
      <c r="P10" s="16">
        <f t="shared" si="6"/>
        <v>0.009735123554537347</v>
      </c>
      <c r="Q10" s="16">
        <f t="shared" si="7"/>
        <v>0.021966699978035534</v>
      </c>
      <c r="R10" s="16">
        <f t="shared" si="8"/>
        <v>0.012888786022072895</v>
      </c>
    </row>
    <row r="11" spans="1:18" ht="12">
      <c r="A11" s="15">
        <v>38168</v>
      </c>
      <c r="B11" s="3">
        <v>100.47</v>
      </c>
      <c r="C11" s="16">
        <f t="shared" si="0"/>
        <v>0.0007968921207291393</v>
      </c>
      <c r="D11">
        <v>103.44</v>
      </c>
      <c r="E11" s="16">
        <f t="shared" si="1"/>
        <v>0.019414605302059712</v>
      </c>
      <c r="F11">
        <v>33.03</v>
      </c>
      <c r="H11" s="16">
        <f t="shared" si="2"/>
        <v>0.05527156549520762</v>
      </c>
      <c r="I11">
        <v>21.1</v>
      </c>
      <c r="J11">
        <v>0.08</v>
      </c>
      <c r="K11" s="16">
        <f t="shared" si="3"/>
        <v>-0.0028248587570620654</v>
      </c>
      <c r="L11">
        <v>102.2</v>
      </c>
      <c r="M11" s="16">
        <f t="shared" si="4"/>
        <v>0.014492753623188486</v>
      </c>
      <c r="O11" s="16">
        <f t="shared" si="5"/>
        <v>-0.0036217508777912047</v>
      </c>
      <c r="P11" s="16">
        <f t="shared" si="6"/>
        <v>0.013695861502459347</v>
      </c>
      <c r="Q11" s="16">
        <f t="shared" si="7"/>
        <v>0.05447467337447848</v>
      </c>
      <c r="R11" s="16">
        <f t="shared" si="8"/>
        <v>0.018617713181330573</v>
      </c>
    </row>
    <row r="12" spans="1:18" ht="12">
      <c r="A12" s="15">
        <v>38199</v>
      </c>
      <c r="B12" s="3">
        <v>100.57</v>
      </c>
      <c r="C12" s="16">
        <f t="shared" si="0"/>
        <v>0.0009953219866626287</v>
      </c>
      <c r="D12">
        <v>100.01</v>
      </c>
      <c r="E12" s="16">
        <f t="shared" si="1"/>
        <v>-0.03315931941221957</v>
      </c>
      <c r="F12">
        <v>32.03</v>
      </c>
      <c r="H12" s="16">
        <f t="shared" si="2"/>
        <v>-0.030275507114744138</v>
      </c>
      <c r="I12">
        <v>20.15</v>
      </c>
      <c r="K12" s="16">
        <f t="shared" si="3"/>
        <v>-0.04502369668246453</v>
      </c>
      <c r="L12">
        <v>98.2</v>
      </c>
      <c r="M12" s="16">
        <f t="shared" si="4"/>
        <v>-0.03913894324853229</v>
      </c>
      <c r="O12" s="16">
        <f t="shared" si="5"/>
        <v>-0.04601901866912716</v>
      </c>
      <c r="P12" s="16">
        <f t="shared" si="6"/>
        <v>-0.040134265235194914</v>
      </c>
      <c r="Q12" s="16">
        <f t="shared" si="7"/>
        <v>-0.031270829101406765</v>
      </c>
      <c r="R12" s="16">
        <f t="shared" si="8"/>
        <v>-0.0341546413988822</v>
      </c>
    </row>
    <row r="13" spans="1:18" ht="12">
      <c r="A13" s="15">
        <v>38230</v>
      </c>
      <c r="B13" s="3">
        <v>100.67</v>
      </c>
      <c r="C13" s="16">
        <f t="shared" si="0"/>
        <v>0.000994332305856702</v>
      </c>
      <c r="D13">
        <v>100.42</v>
      </c>
      <c r="E13" s="16">
        <f t="shared" si="1"/>
        <v>0.004099590040995866</v>
      </c>
      <c r="F13">
        <v>32.38</v>
      </c>
      <c r="G13">
        <v>0.15</v>
      </c>
      <c r="H13" s="16">
        <f t="shared" si="2"/>
        <v>0.015610365282547667</v>
      </c>
      <c r="I13">
        <v>17.89</v>
      </c>
      <c r="K13" s="16">
        <f t="shared" si="3"/>
        <v>-0.11215880893300234</v>
      </c>
      <c r="L13">
        <v>98.44</v>
      </c>
      <c r="M13" s="16">
        <f t="shared" si="4"/>
        <v>0.0024439918533604365</v>
      </c>
      <c r="O13" s="16">
        <f t="shared" si="5"/>
        <v>-0.11315314123885904</v>
      </c>
      <c r="P13" s="16">
        <f t="shared" si="6"/>
        <v>0.0014496595475037345</v>
      </c>
      <c r="Q13" s="16">
        <f t="shared" si="7"/>
        <v>0.014616032976690965</v>
      </c>
      <c r="R13" s="16">
        <f t="shared" si="8"/>
        <v>0.0031052577351391637</v>
      </c>
    </row>
    <row r="14" spans="1:18" ht="12">
      <c r="A14" s="15">
        <v>38260</v>
      </c>
      <c r="B14" s="3">
        <v>100.79</v>
      </c>
      <c r="C14" s="16">
        <f t="shared" si="0"/>
        <v>0.001192013509486486</v>
      </c>
      <c r="D14">
        <v>101.5</v>
      </c>
      <c r="E14" s="16">
        <f t="shared" si="1"/>
        <v>0.01075482971519616</v>
      </c>
      <c r="F14">
        <v>33.59</v>
      </c>
      <c r="H14" s="16">
        <f t="shared" si="2"/>
        <v>0.0373687461395924</v>
      </c>
      <c r="I14">
        <v>18.75</v>
      </c>
      <c r="J14">
        <v>0.08</v>
      </c>
      <c r="K14" s="16">
        <f t="shared" si="3"/>
        <v>0.05254332029066511</v>
      </c>
      <c r="L14">
        <v>99.37</v>
      </c>
      <c r="M14" s="16">
        <f t="shared" si="4"/>
        <v>0.009447379114181297</v>
      </c>
      <c r="O14" s="16">
        <f t="shared" si="5"/>
        <v>0.05135130678117862</v>
      </c>
      <c r="P14" s="16">
        <f t="shared" si="6"/>
        <v>0.00825536560469481</v>
      </c>
      <c r="Q14" s="16">
        <f t="shared" si="7"/>
        <v>0.036176732630105915</v>
      </c>
      <c r="R14" s="16">
        <f t="shared" si="8"/>
        <v>0.009562816205709673</v>
      </c>
    </row>
    <row r="15" spans="1:18" ht="12">
      <c r="A15" s="15">
        <v>38291</v>
      </c>
      <c r="B15" s="3">
        <v>100.93</v>
      </c>
      <c r="C15" s="16">
        <f t="shared" si="0"/>
        <v>0.0013890266891556757</v>
      </c>
      <c r="D15">
        <v>103.05</v>
      </c>
      <c r="E15" s="16">
        <f t="shared" si="1"/>
        <v>0.015270935960591104</v>
      </c>
      <c r="F15">
        <v>32.5</v>
      </c>
      <c r="H15" s="16">
        <f t="shared" si="2"/>
        <v>-0.032450133968443096</v>
      </c>
      <c r="I15">
        <v>18.66</v>
      </c>
      <c r="K15" s="16">
        <f t="shared" si="3"/>
        <v>-0.0048000000000000265</v>
      </c>
      <c r="L15">
        <v>100.9</v>
      </c>
      <c r="M15" s="16">
        <f t="shared" si="4"/>
        <v>0.015397001106973946</v>
      </c>
      <c r="O15" s="16">
        <f t="shared" si="5"/>
        <v>-0.006189026689155702</v>
      </c>
      <c r="P15" s="16">
        <f t="shared" si="6"/>
        <v>0.01400797441781827</v>
      </c>
      <c r="Q15" s="16">
        <f t="shared" si="7"/>
        <v>-0.033839160657598774</v>
      </c>
      <c r="R15" s="16">
        <f t="shared" si="8"/>
        <v>0.01388190927143543</v>
      </c>
    </row>
    <row r="16" spans="1:18" ht="12">
      <c r="A16" s="15">
        <v>38321</v>
      </c>
      <c r="B16" s="3">
        <v>101.07</v>
      </c>
      <c r="C16" s="16">
        <f t="shared" si="0"/>
        <v>0.001387099970276294</v>
      </c>
      <c r="D16">
        <v>107.22</v>
      </c>
      <c r="E16" s="16">
        <f t="shared" si="1"/>
        <v>0.040465793304221266</v>
      </c>
      <c r="F16">
        <v>33.98</v>
      </c>
      <c r="G16">
        <v>0.15</v>
      </c>
      <c r="H16" s="16">
        <f t="shared" si="2"/>
        <v>0.05015384615384599</v>
      </c>
      <c r="I16">
        <v>20</v>
      </c>
      <c r="K16" s="16">
        <f t="shared" si="3"/>
        <v>0.07181136120042875</v>
      </c>
      <c r="L16">
        <v>104.24</v>
      </c>
      <c r="M16" s="16">
        <f t="shared" si="4"/>
        <v>0.03310208126858265</v>
      </c>
      <c r="O16" s="16">
        <f t="shared" si="5"/>
        <v>0.07042426123015245</v>
      </c>
      <c r="P16" s="16">
        <f t="shared" si="6"/>
        <v>0.031714981298306355</v>
      </c>
      <c r="Q16" s="16">
        <f t="shared" si="7"/>
        <v>0.0487667461835697</v>
      </c>
      <c r="R16" s="16">
        <f t="shared" si="8"/>
        <v>0.039078693333944974</v>
      </c>
    </row>
    <row r="17" spans="1:18" ht="12">
      <c r="A17" s="15">
        <v>38352</v>
      </c>
      <c r="B17" s="3">
        <v>101.24</v>
      </c>
      <c r="C17" s="16">
        <f t="shared" si="0"/>
        <v>0.0016820025724745395</v>
      </c>
      <c r="D17">
        <v>110.87</v>
      </c>
      <c r="E17" s="16">
        <f t="shared" si="1"/>
        <v>0.03404215631412055</v>
      </c>
      <c r="F17">
        <v>31.42</v>
      </c>
      <c r="H17" s="16">
        <f t="shared" si="2"/>
        <v>-0.07533843437316057</v>
      </c>
      <c r="I17">
        <v>20.97</v>
      </c>
      <c r="J17">
        <v>0.08</v>
      </c>
      <c r="K17" s="16">
        <f t="shared" si="3"/>
        <v>0.05249999999999977</v>
      </c>
      <c r="L17">
        <v>107.47</v>
      </c>
      <c r="M17" s="16">
        <f t="shared" si="4"/>
        <v>0.030986185725249464</v>
      </c>
      <c r="O17" s="16">
        <f t="shared" si="5"/>
        <v>0.05081799742752523</v>
      </c>
      <c r="P17" s="16">
        <f t="shared" si="6"/>
        <v>0.029304183152774926</v>
      </c>
      <c r="Q17" s="16">
        <f t="shared" si="7"/>
        <v>-0.07702043694563511</v>
      </c>
      <c r="R17" s="16">
        <f t="shared" si="8"/>
        <v>0.03236015374164601</v>
      </c>
    </row>
    <row r="18" spans="1:18" ht="12">
      <c r="A18" s="15">
        <v>38383</v>
      </c>
      <c r="B18" s="3">
        <v>101.42</v>
      </c>
      <c r="C18" s="16">
        <f t="shared" si="0"/>
        <v>0.0017779533781114858</v>
      </c>
      <c r="D18">
        <v>108.17</v>
      </c>
      <c r="E18" s="16">
        <f t="shared" si="1"/>
        <v>-0.024352845675115024</v>
      </c>
      <c r="F18">
        <v>29.51</v>
      </c>
      <c r="H18" s="16">
        <f t="shared" si="2"/>
        <v>-0.06078930617441125</v>
      </c>
      <c r="I18">
        <v>19.59</v>
      </c>
      <c r="K18" s="16">
        <f t="shared" si="3"/>
        <v>-0.06580829756795414</v>
      </c>
      <c r="L18">
        <v>105.45</v>
      </c>
      <c r="M18" s="16">
        <f t="shared" si="4"/>
        <v>-0.018795943053875462</v>
      </c>
      <c r="O18" s="16">
        <f t="shared" si="5"/>
        <v>-0.06758625094606563</v>
      </c>
      <c r="P18" s="16">
        <f t="shared" si="6"/>
        <v>-0.020573896431986947</v>
      </c>
      <c r="Q18" s="16">
        <f t="shared" si="7"/>
        <v>-0.06256725955252274</v>
      </c>
      <c r="R18" s="16">
        <f t="shared" si="8"/>
        <v>-0.02613079905322651</v>
      </c>
    </row>
    <row r="19" spans="1:18" ht="12">
      <c r="A19" s="15">
        <v>38411</v>
      </c>
      <c r="B19" s="3">
        <v>101.6</v>
      </c>
      <c r="C19" s="16">
        <f t="shared" si="0"/>
        <v>0.0017747978702424827</v>
      </c>
      <c r="D19">
        <v>110.44</v>
      </c>
      <c r="E19" s="16">
        <f t="shared" si="1"/>
        <v>0.020985485809374097</v>
      </c>
      <c r="F19">
        <v>32.12</v>
      </c>
      <c r="G19">
        <v>0.15</v>
      </c>
      <c r="H19" s="16">
        <f t="shared" si="2"/>
        <v>0.09352761775669238</v>
      </c>
      <c r="I19">
        <v>20.8</v>
      </c>
      <c r="K19" s="16">
        <f t="shared" si="3"/>
        <v>0.06176620724859627</v>
      </c>
      <c r="L19">
        <v>106.71</v>
      </c>
      <c r="M19" s="16">
        <f t="shared" si="4"/>
        <v>0.011948790896159231</v>
      </c>
      <c r="O19" s="16">
        <f t="shared" si="5"/>
        <v>0.05999140937835379</v>
      </c>
      <c r="P19" s="16">
        <f t="shared" si="6"/>
        <v>0.010173993025916749</v>
      </c>
      <c r="Q19" s="16">
        <f t="shared" si="7"/>
        <v>0.0917528198864499</v>
      </c>
      <c r="R19" s="16">
        <f t="shared" si="8"/>
        <v>0.019210687939131613</v>
      </c>
    </row>
    <row r="20" spans="1:18" ht="12">
      <c r="A20" s="15">
        <v>38442</v>
      </c>
      <c r="B20" s="3">
        <v>101.81</v>
      </c>
      <c r="C20" s="16">
        <f t="shared" si="0"/>
        <v>0.002066929133858346</v>
      </c>
      <c r="D20">
        <v>108.49</v>
      </c>
      <c r="E20" s="16">
        <f t="shared" si="1"/>
        <v>-0.017656646142701946</v>
      </c>
      <c r="F20">
        <v>30.39</v>
      </c>
      <c r="H20" s="16">
        <f t="shared" si="2"/>
        <v>-0.05386052303860511</v>
      </c>
      <c r="I20">
        <v>21.94</v>
      </c>
      <c r="J20">
        <v>0.08</v>
      </c>
      <c r="K20" s="16">
        <f t="shared" si="3"/>
        <v>0.05865384615384617</v>
      </c>
      <c r="L20">
        <v>104.58</v>
      </c>
      <c r="M20" s="16">
        <f t="shared" si="4"/>
        <v>-0.019960640989597933</v>
      </c>
      <c r="O20" s="16">
        <f t="shared" si="5"/>
        <v>0.056586917019987824</v>
      </c>
      <c r="P20" s="16">
        <f t="shared" si="6"/>
        <v>-0.02202757012345628</v>
      </c>
      <c r="Q20" s="16">
        <f t="shared" si="7"/>
        <v>-0.055927452172463456</v>
      </c>
      <c r="R20" s="16">
        <f t="shared" si="8"/>
        <v>-0.019723575276560292</v>
      </c>
    </row>
    <row r="21" spans="1:18" ht="12">
      <c r="A21" s="15">
        <v>38472</v>
      </c>
      <c r="B21" s="3">
        <v>102.03</v>
      </c>
      <c r="C21" s="16">
        <f t="shared" si="0"/>
        <v>0.0021608879284942427</v>
      </c>
      <c r="D21">
        <v>106.43</v>
      </c>
      <c r="E21" s="16">
        <f t="shared" si="1"/>
        <v>-0.018987925154392002</v>
      </c>
      <c r="F21">
        <v>29.02</v>
      </c>
      <c r="H21" s="16">
        <f t="shared" si="2"/>
        <v>-0.0450806186245476</v>
      </c>
      <c r="I21">
        <v>20.47</v>
      </c>
      <c r="K21" s="16">
        <f t="shared" si="3"/>
        <v>-0.06700091157702837</v>
      </c>
      <c r="L21">
        <v>102.43</v>
      </c>
      <c r="M21" s="16">
        <f t="shared" si="4"/>
        <v>-0.020558424172881923</v>
      </c>
      <c r="O21" s="16">
        <f t="shared" si="5"/>
        <v>-0.0691617995055226</v>
      </c>
      <c r="P21" s="16">
        <f t="shared" si="6"/>
        <v>-0.022719312101376166</v>
      </c>
      <c r="Q21" s="16">
        <f t="shared" si="7"/>
        <v>-0.04724150655304184</v>
      </c>
      <c r="R21" s="16">
        <f t="shared" si="8"/>
        <v>-0.021148813082886245</v>
      </c>
    </row>
    <row r="22" spans="1:18" ht="12">
      <c r="A22" s="15">
        <v>38503</v>
      </c>
      <c r="B22" s="3">
        <v>102.28</v>
      </c>
      <c r="C22" s="16">
        <f t="shared" si="0"/>
        <v>0.0024502597275311185</v>
      </c>
      <c r="D22">
        <v>109.81</v>
      </c>
      <c r="E22" s="16">
        <f t="shared" si="1"/>
        <v>0.03175796298036263</v>
      </c>
      <c r="F22">
        <v>27.1</v>
      </c>
      <c r="G22">
        <v>0.15</v>
      </c>
      <c r="H22" s="16">
        <f t="shared" si="2"/>
        <v>-0.06099241902136454</v>
      </c>
      <c r="I22">
        <v>22.51</v>
      </c>
      <c r="K22" s="16">
        <f t="shared" si="3"/>
        <v>0.0996580361504642</v>
      </c>
      <c r="L22">
        <v>106.12</v>
      </c>
      <c r="M22" s="16">
        <f t="shared" si="4"/>
        <v>0.03602460216733377</v>
      </c>
      <c r="O22" s="16">
        <f t="shared" si="5"/>
        <v>0.09720777642293309</v>
      </c>
      <c r="P22" s="16">
        <f t="shared" si="6"/>
        <v>0.033574342439802646</v>
      </c>
      <c r="Q22" s="16">
        <f t="shared" si="7"/>
        <v>-0.06344267874889566</v>
      </c>
      <c r="R22" s="16">
        <f t="shared" si="8"/>
        <v>0.029307703252831514</v>
      </c>
    </row>
    <row r="23" spans="1:18" ht="12">
      <c r="A23" s="15">
        <v>38533</v>
      </c>
      <c r="B23" s="3">
        <v>102.52</v>
      </c>
      <c r="C23" s="16">
        <f t="shared" si="0"/>
        <v>0.0023464998044582996</v>
      </c>
      <c r="D23">
        <v>109.97</v>
      </c>
      <c r="E23" s="16">
        <f t="shared" si="1"/>
        <v>0.0014570621983425608</v>
      </c>
      <c r="F23">
        <v>26.13</v>
      </c>
      <c r="H23" s="16">
        <f t="shared" si="2"/>
        <v>-0.035793357933579406</v>
      </c>
      <c r="I23">
        <v>23.51</v>
      </c>
      <c r="J23">
        <v>0.08</v>
      </c>
      <c r="K23" s="16">
        <f t="shared" si="3"/>
        <v>0.04797867614393603</v>
      </c>
      <c r="L23">
        <v>106.16</v>
      </c>
      <c r="M23" s="16">
        <f t="shared" si="4"/>
        <v>0.0003769317753485869</v>
      </c>
      <c r="O23" s="16">
        <f t="shared" si="5"/>
        <v>0.04563217633947773</v>
      </c>
      <c r="P23" s="16">
        <f t="shared" si="6"/>
        <v>-0.0019695680291097126</v>
      </c>
      <c r="Q23" s="16">
        <f t="shared" si="7"/>
        <v>-0.03813985773803771</v>
      </c>
      <c r="R23" s="16">
        <f t="shared" si="8"/>
        <v>-0.0008894376061157388</v>
      </c>
    </row>
    <row r="24" spans="1:18" ht="12">
      <c r="A24" s="15">
        <v>38564</v>
      </c>
      <c r="B24" s="3">
        <v>102.78</v>
      </c>
      <c r="C24" s="16">
        <f t="shared" si="0"/>
        <v>0.002536090518923187</v>
      </c>
      <c r="D24">
        <v>114.06</v>
      </c>
      <c r="E24" s="16">
        <f t="shared" si="1"/>
        <v>0.037191961444030225</v>
      </c>
      <c r="F24">
        <v>28.05</v>
      </c>
      <c r="H24" s="16">
        <f t="shared" si="2"/>
        <v>0.07347876004592435</v>
      </c>
      <c r="I24">
        <v>24.62</v>
      </c>
      <c r="K24" s="16">
        <f t="shared" si="3"/>
        <v>0.04721395150999563</v>
      </c>
      <c r="L24">
        <v>110.43</v>
      </c>
      <c r="M24" s="16">
        <f t="shared" si="4"/>
        <v>0.04022230595327817</v>
      </c>
      <c r="O24" s="16">
        <f t="shared" si="5"/>
        <v>0.044677860991072446</v>
      </c>
      <c r="P24" s="16">
        <f t="shared" si="6"/>
        <v>0.037686215434354985</v>
      </c>
      <c r="Q24" s="16">
        <f t="shared" si="7"/>
        <v>0.07094266952700116</v>
      </c>
      <c r="R24" s="16">
        <f t="shared" si="8"/>
        <v>0.03465587092510704</v>
      </c>
    </row>
    <row r="25" spans="1:18" ht="12">
      <c r="A25" s="15">
        <v>38595</v>
      </c>
      <c r="B25" s="3">
        <v>103.05</v>
      </c>
      <c r="C25" s="16">
        <f t="shared" si="0"/>
        <v>0.0026269702276707145</v>
      </c>
      <c r="D25">
        <v>113.02</v>
      </c>
      <c r="E25" s="16">
        <f t="shared" si="1"/>
        <v>-0.009118008065930267</v>
      </c>
      <c r="F25">
        <v>26.79</v>
      </c>
      <c r="G25">
        <v>0.15</v>
      </c>
      <c r="H25" s="16">
        <f t="shared" si="2"/>
        <v>-0.039572192513369076</v>
      </c>
      <c r="I25">
        <v>27.76</v>
      </c>
      <c r="K25" s="16">
        <f t="shared" si="3"/>
        <v>0.12753858651502847</v>
      </c>
      <c r="L25">
        <v>109.16</v>
      </c>
      <c r="M25" s="16">
        <f t="shared" si="4"/>
        <v>-0.011500498053065382</v>
      </c>
      <c r="O25" s="16">
        <f t="shared" si="5"/>
        <v>0.12491161628735777</v>
      </c>
      <c r="P25" s="16">
        <f t="shared" si="6"/>
        <v>-0.014127468280736096</v>
      </c>
      <c r="Q25" s="16">
        <f t="shared" si="7"/>
        <v>-0.04219916274103979</v>
      </c>
      <c r="R25" s="16">
        <f t="shared" si="8"/>
        <v>-0.011744978293600982</v>
      </c>
    </row>
    <row r="26" spans="1:18" ht="12">
      <c r="A26" s="15">
        <v>38625</v>
      </c>
      <c r="B26" s="3">
        <v>103.33</v>
      </c>
      <c r="C26" s="16">
        <f t="shared" si="0"/>
        <v>0.0027171276079573136</v>
      </c>
      <c r="D26">
        <v>113.93</v>
      </c>
      <c r="E26" s="16">
        <f t="shared" si="1"/>
        <v>0.008051672270394716</v>
      </c>
      <c r="F26">
        <v>24.42</v>
      </c>
      <c r="H26" s="16">
        <f t="shared" si="2"/>
        <v>-0.08846584546472558</v>
      </c>
      <c r="I26">
        <v>29.2</v>
      </c>
      <c r="J26">
        <v>0.08</v>
      </c>
      <c r="K26" s="16">
        <f t="shared" si="3"/>
        <v>0.054755043227665556</v>
      </c>
      <c r="L26">
        <v>109.93</v>
      </c>
      <c r="M26" s="16">
        <f t="shared" si="4"/>
        <v>0.007053865884939632</v>
      </c>
      <c r="O26" s="16">
        <f t="shared" si="5"/>
        <v>0.05203791561970824</v>
      </c>
      <c r="P26" s="16">
        <f t="shared" si="6"/>
        <v>0.004336738276982319</v>
      </c>
      <c r="Q26" s="16">
        <f t="shared" si="7"/>
        <v>-0.09118297307268289</v>
      </c>
      <c r="R26" s="16">
        <f t="shared" si="8"/>
        <v>0.005334544662437403</v>
      </c>
    </row>
    <row r="27" spans="1:18" ht="12">
      <c r="A27" s="15">
        <v>38656</v>
      </c>
      <c r="B27" s="3">
        <v>103.64</v>
      </c>
      <c r="C27" s="16">
        <f t="shared" si="0"/>
        <v>0.0030000967773154193</v>
      </c>
      <c r="D27">
        <v>112.03</v>
      </c>
      <c r="E27" s="16">
        <f t="shared" si="1"/>
        <v>-0.016676906872641145</v>
      </c>
      <c r="F27">
        <v>24.29</v>
      </c>
      <c r="H27" s="16">
        <f t="shared" si="2"/>
        <v>-0.005323505323505451</v>
      </c>
      <c r="I27">
        <v>28.04</v>
      </c>
      <c r="K27" s="16">
        <f t="shared" si="3"/>
        <v>-0.03972602739726028</v>
      </c>
      <c r="L27">
        <v>108.51</v>
      </c>
      <c r="M27" s="16">
        <f t="shared" si="4"/>
        <v>-0.01291731101610117</v>
      </c>
      <c r="O27" s="16">
        <f t="shared" si="5"/>
        <v>-0.0427261241745757</v>
      </c>
      <c r="P27" s="16">
        <f t="shared" si="6"/>
        <v>-0.01591740779341659</v>
      </c>
      <c r="Q27" s="16">
        <f t="shared" si="7"/>
        <v>-0.00832360210082087</v>
      </c>
      <c r="R27" s="16">
        <f t="shared" si="8"/>
        <v>-0.019677003649956566</v>
      </c>
    </row>
    <row r="28" spans="1:18" ht="12">
      <c r="A28" s="15">
        <v>38686</v>
      </c>
      <c r="B28" s="3">
        <v>103.94</v>
      </c>
      <c r="C28" s="16">
        <f t="shared" si="0"/>
        <v>0.0028946352759552023</v>
      </c>
      <c r="D28">
        <v>116.27</v>
      </c>
      <c r="E28" s="16">
        <f t="shared" si="1"/>
        <v>0.037847005266446444</v>
      </c>
      <c r="F28">
        <v>27.41</v>
      </c>
      <c r="G28">
        <v>0.15</v>
      </c>
      <c r="H28" s="16">
        <f t="shared" si="2"/>
        <v>0.13462330177027582</v>
      </c>
      <c r="I28">
        <v>29.67</v>
      </c>
      <c r="K28" s="16">
        <f t="shared" si="3"/>
        <v>0.058131241084165675</v>
      </c>
      <c r="L28">
        <v>112.15</v>
      </c>
      <c r="M28" s="16">
        <f t="shared" si="4"/>
        <v>0.03354529536448254</v>
      </c>
      <c r="O28" s="16">
        <f t="shared" si="5"/>
        <v>0.05523660580821047</v>
      </c>
      <c r="P28" s="16">
        <f t="shared" si="6"/>
        <v>0.030650660088527334</v>
      </c>
      <c r="Q28" s="16">
        <f t="shared" si="7"/>
        <v>0.1317286664943206</v>
      </c>
      <c r="R28" s="16">
        <f t="shared" si="8"/>
        <v>0.03495236999049124</v>
      </c>
    </row>
    <row r="29" spans="1:18" ht="12">
      <c r="A29" s="15">
        <v>38717</v>
      </c>
      <c r="B29" s="3">
        <v>104.28</v>
      </c>
      <c r="C29" s="16">
        <f t="shared" si="0"/>
        <v>0.003271117952665032</v>
      </c>
      <c r="D29">
        <v>116.31</v>
      </c>
      <c r="E29" s="16">
        <f t="shared" si="1"/>
        <v>0.00034402683409311303</v>
      </c>
      <c r="F29">
        <v>29.57</v>
      </c>
      <c r="H29" s="16">
        <f t="shared" si="2"/>
        <v>0.07880335643925584</v>
      </c>
      <c r="I29">
        <v>28.63</v>
      </c>
      <c r="J29">
        <v>0.08</v>
      </c>
      <c r="K29" s="16">
        <f t="shared" si="3"/>
        <v>-0.032355915065723106</v>
      </c>
      <c r="L29">
        <v>114.36</v>
      </c>
      <c r="M29" s="16">
        <f t="shared" si="4"/>
        <v>0.019705751226036503</v>
      </c>
      <c r="O29" s="16">
        <f t="shared" si="5"/>
        <v>-0.03562703301838814</v>
      </c>
      <c r="P29" s="16">
        <f t="shared" si="6"/>
        <v>0.016434633273371472</v>
      </c>
      <c r="Q29" s="16">
        <f t="shared" si="7"/>
        <v>0.07553223848659081</v>
      </c>
      <c r="R29" s="16">
        <f t="shared" si="8"/>
        <v>-0.002927091118571919</v>
      </c>
    </row>
    <row r="30" spans="1:18" ht="12">
      <c r="A30" s="15">
        <v>38748</v>
      </c>
      <c r="B30" s="3">
        <v>104.63</v>
      </c>
      <c r="C30" s="16">
        <f t="shared" si="0"/>
        <v>0.0033563482930570993</v>
      </c>
      <c r="D30">
        <v>119.39</v>
      </c>
      <c r="E30" s="16">
        <f t="shared" si="1"/>
        <v>0.02648095606568651</v>
      </c>
      <c r="F30">
        <v>31.5</v>
      </c>
      <c r="H30" s="16">
        <f t="shared" si="2"/>
        <v>0.06526885356780521</v>
      </c>
      <c r="I30">
        <v>31.18</v>
      </c>
      <c r="K30" s="16">
        <f t="shared" si="3"/>
        <v>0.08906741180579814</v>
      </c>
      <c r="L30">
        <v>119.82</v>
      </c>
      <c r="M30" s="16">
        <f t="shared" si="4"/>
        <v>0.04774396642182576</v>
      </c>
      <c r="O30" s="16">
        <f t="shared" si="5"/>
        <v>0.08571106351274103</v>
      </c>
      <c r="P30" s="16">
        <f t="shared" si="6"/>
        <v>0.04438761812876866</v>
      </c>
      <c r="Q30" s="16">
        <f t="shared" si="7"/>
        <v>0.061912505274748106</v>
      </c>
      <c r="R30" s="16">
        <f t="shared" si="8"/>
        <v>0.023124607772629414</v>
      </c>
    </row>
    <row r="31" spans="1:18" ht="12">
      <c r="A31" s="15">
        <v>38776</v>
      </c>
      <c r="B31" s="3">
        <v>104.96</v>
      </c>
      <c r="C31" s="16">
        <f t="shared" si="0"/>
        <v>0.0031539711363853416</v>
      </c>
      <c r="D31">
        <v>119.71</v>
      </c>
      <c r="E31" s="16">
        <f t="shared" si="1"/>
        <v>0.0026802914816985777</v>
      </c>
      <c r="F31">
        <v>29.32</v>
      </c>
      <c r="G31">
        <v>0.15</v>
      </c>
      <c r="H31" s="16">
        <f t="shared" si="2"/>
        <v>-0.06444444444444453</v>
      </c>
      <c r="I31">
        <v>32.81</v>
      </c>
      <c r="K31" s="16">
        <f t="shared" si="3"/>
        <v>0.05227710070558067</v>
      </c>
      <c r="L31">
        <v>118.04</v>
      </c>
      <c r="M31" s="16">
        <f t="shared" si="4"/>
        <v>-0.014855616758470932</v>
      </c>
      <c r="O31" s="16">
        <f t="shared" si="5"/>
        <v>0.04912312956919533</v>
      </c>
      <c r="P31" s="16">
        <f t="shared" si="6"/>
        <v>-0.018009587894856273</v>
      </c>
      <c r="Q31" s="16">
        <f t="shared" si="7"/>
        <v>-0.06759841558082987</v>
      </c>
      <c r="R31" s="16">
        <f t="shared" si="8"/>
        <v>-0.00047367965468676386</v>
      </c>
    </row>
    <row r="32" spans="1:18" ht="12">
      <c r="A32" s="15">
        <v>38807</v>
      </c>
      <c r="B32" s="3">
        <v>105.34</v>
      </c>
      <c r="C32" s="16">
        <f t="shared" si="0"/>
        <v>0.003620426829268385</v>
      </c>
      <c r="D32">
        <v>121.2</v>
      </c>
      <c r="E32" s="16">
        <f t="shared" si="1"/>
        <v>0.01244674630356703</v>
      </c>
      <c r="F32">
        <v>30.56</v>
      </c>
      <c r="H32" s="16">
        <f t="shared" si="2"/>
        <v>0.04229195088676674</v>
      </c>
      <c r="I32">
        <v>32.9</v>
      </c>
      <c r="J32">
        <v>0.08</v>
      </c>
      <c r="K32" s="16">
        <f t="shared" si="3"/>
        <v>0.005181347150258864</v>
      </c>
      <c r="L32">
        <v>121.19</v>
      </c>
      <c r="M32" s="16">
        <f t="shared" si="4"/>
        <v>0.026685869196882338</v>
      </c>
      <c r="O32" s="16">
        <f t="shared" si="5"/>
        <v>0.001560920320990479</v>
      </c>
      <c r="P32" s="16">
        <f t="shared" si="6"/>
        <v>0.02306544236761395</v>
      </c>
      <c r="Q32" s="16">
        <f t="shared" si="7"/>
        <v>0.03867152405749835</v>
      </c>
      <c r="R32" s="16">
        <f t="shared" si="8"/>
        <v>0.008826319474298646</v>
      </c>
    </row>
    <row r="33" spans="1:18" ht="12">
      <c r="A33" s="15">
        <v>38837</v>
      </c>
      <c r="B33" s="3">
        <v>105.74</v>
      </c>
      <c r="C33" s="16">
        <f t="shared" si="0"/>
        <v>0.0037972280235427326</v>
      </c>
      <c r="D33">
        <v>122.83</v>
      </c>
      <c r="E33" s="16">
        <f t="shared" si="1"/>
        <v>0.013448844884488411</v>
      </c>
      <c r="F33">
        <v>33.78</v>
      </c>
      <c r="H33" s="16">
        <f t="shared" si="2"/>
        <v>0.10536649214659688</v>
      </c>
      <c r="I33">
        <v>32.47</v>
      </c>
      <c r="K33" s="16">
        <f t="shared" si="3"/>
        <v>-0.013069908814589692</v>
      </c>
      <c r="L33">
        <v>123.51</v>
      </c>
      <c r="M33" s="16">
        <f t="shared" si="4"/>
        <v>0.01914349368759805</v>
      </c>
      <c r="O33" s="16">
        <f t="shared" si="5"/>
        <v>-0.016867136838132426</v>
      </c>
      <c r="P33" s="16">
        <f t="shared" si="6"/>
        <v>0.015346265664055316</v>
      </c>
      <c r="Q33" s="16">
        <f t="shared" si="7"/>
        <v>0.10156926412305414</v>
      </c>
      <c r="R33" s="16">
        <f t="shared" si="8"/>
        <v>0.009651616860945678</v>
      </c>
    </row>
    <row r="34" spans="1:18" ht="12">
      <c r="A34" s="15">
        <v>38868</v>
      </c>
      <c r="B34" s="3">
        <v>106.15</v>
      </c>
      <c r="C34" s="16">
        <f t="shared" si="0"/>
        <v>0.003877435218460477</v>
      </c>
      <c r="D34">
        <v>119.3</v>
      </c>
      <c r="E34" s="16">
        <f t="shared" si="1"/>
        <v>-0.02873890743303754</v>
      </c>
      <c r="F34">
        <v>31.72</v>
      </c>
      <c r="G34">
        <v>0.15</v>
      </c>
      <c r="H34" s="16">
        <f t="shared" si="2"/>
        <v>-0.056542332741267076</v>
      </c>
      <c r="I34">
        <v>32.38</v>
      </c>
      <c r="K34" s="16">
        <f t="shared" si="3"/>
        <v>-0.0027717893440097896</v>
      </c>
      <c r="L34">
        <v>118.85</v>
      </c>
      <c r="M34" s="16">
        <f t="shared" si="4"/>
        <v>-0.037729738482714034</v>
      </c>
      <c r="O34" s="16">
        <f t="shared" si="5"/>
        <v>-0.006649224562470267</v>
      </c>
      <c r="P34" s="16">
        <f t="shared" si="6"/>
        <v>-0.04160717370117451</v>
      </c>
      <c r="Q34" s="16">
        <f t="shared" si="7"/>
        <v>-0.060419767959727554</v>
      </c>
      <c r="R34" s="16">
        <f t="shared" si="8"/>
        <v>-0.032616342651498015</v>
      </c>
    </row>
    <row r="35" spans="1:18" ht="12">
      <c r="A35" s="15">
        <v>38898</v>
      </c>
      <c r="B35" s="3">
        <v>106.56</v>
      </c>
      <c r="C35" s="16">
        <f t="shared" si="0"/>
        <v>0.003862458784738545</v>
      </c>
      <c r="D35">
        <v>119.45</v>
      </c>
      <c r="E35" s="16">
        <f t="shared" si="1"/>
        <v>0.0012573344509640041</v>
      </c>
      <c r="F35">
        <v>32.36</v>
      </c>
      <c r="H35" s="16">
        <f t="shared" si="2"/>
        <v>0.020176544766708826</v>
      </c>
      <c r="I35">
        <v>31.68</v>
      </c>
      <c r="J35">
        <v>0.08</v>
      </c>
      <c r="K35" s="16">
        <f t="shared" si="3"/>
        <v>-0.019147621988882202</v>
      </c>
      <c r="L35">
        <v>117.98</v>
      </c>
      <c r="M35" s="16">
        <f t="shared" si="4"/>
        <v>-0.0073201514514092585</v>
      </c>
      <c r="O35" s="16">
        <f t="shared" si="5"/>
        <v>-0.023010080773620746</v>
      </c>
      <c r="P35" s="16">
        <f t="shared" si="6"/>
        <v>-0.011182610236147804</v>
      </c>
      <c r="Q35" s="16">
        <f t="shared" si="7"/>
        <v>0.016314085981970282</v>
      </c>
      <c r="R35" s="16">
        <f t="shared" si="8"/>
        <v>-0.002605124333774541</v>
      </c>
    </row>
    <row r="36" spans="1:18" ht="12">
      <c r="A36" s="15">
        <v>38929</v>
      </c>
      <c r="B36" s="3">
        <v>107</v>
      </c>
      <c r="C36" s="16">
        <f t="shared" si="0"/>
        <v>0.004129129129129108</v>
      </c>
      <c r="D36">
        <v>120.19</v>
      </c>
      <c r="E36" s="16">
        <f t="shared" si="1"/>
        <v>0.006195060694851359</v>
      </c>
      <c r="F36">
        <v>29.95</v>
      </c>
      <c r="H36" s="16">
        <f t="shared" si="2"/>
        <v>-0.07447466007416559</v>
      </c>
      <c r="I36">
        <v>31.91</v>
      </c>
      <c r="K36" s="16">
        <f t="shared" si="3"/>
        <v>0.007260101010100994</v>
      </c>
      <c r="L36">
        <v>114.29</v>
      </c>
      <c r="M36" s="16">
        <f t="shared" si="4"/>
        <v>-0.03127648754026104</v>
      </c>
      <c r="O36" s="16">
        <f t="shared" si="5"/>
        <v>0.0031309718809718863</v>
      </c>
      <c r="P36" s="16">
        <f t="shared" si="6"/>
        <v>-0.03540561666939015</v>
      </c>
      <c r="Q36" s="16">
        <f t="shared" si="7"/>
        <v>-0.0786037892032947</v>
      </c>
      <c r="R36" s="16">
        <f t="shared" si="8"/>
        <v>0.002065931565722251</v>
      </c>
    </row>
    <row r="37" spans="1:18" ht="12">
      <c r="A37" s="15">
        <v>38960</v>
      </c>
      <c r="B37" s="3">
        <v>107.45</v>
      </c>
      <c r="C37" s="16">
        <f t="shared" si="0"/>
        <v>0.00420560747663554</v>
      </c>
      <c r="D37">
        <v>123.05</v>
      </c>
      <c r="E37" s="16">
        <f t="shared" si="1"/>
        <v>0.023795656876612028</v>
      </c>
      <c r="F37">
        <v>28.59</v>
      </c>
      <c r="G37">
        <v>0.15</v>
      </c>
      <c r="H37" s="16">
        <f t="shared" si="2"/>
        <v>-0.040400667779632804</v>
      </c>
      <c r="I37">
        <v>36.56</v>
      </c>
      <c r="K37" s="16">
        <f t="shared" si="3"/>
        <v>0.14572234409276086</v>
      </c>
      <c r="L37">
        <v>117.03</v>
      </c>
      <c r="M37" s="16">
        <f t="shared" si="4"/>
        <v>0.023974100971213535</v>
      </c>
      <c r="O37" s="16">
        <f t="shared" si="5"/>
        <v>0.14151673661612532</v>
      </c>
      <c r="P37" s="16">
        <f t="shared" si="6"/>
        <v>0.019768493494577995</v>
      </c>
      <c r="Q37" s="16">
        <f t="shared" si="7"/>
        <v>-0.04460627525626834</v>
      </c>
      <c r="R37" s="16">
        <f t="shared" si="8"/>
        <v>0.019590049399976488</v>
      </c>
    </row>
    <row r="38" spans="1:18" ht="12">
      <c r="A38" s="15">
        <v>38990</v>
      </c>
      <c r="B38" s="3">
        <v>107.89</v>
      </c>
      <c r="C38" s="16">
        <f t="shared" si="0"/>
        <v>0.004094927873429481</v>
      </c>
      <c r="D38">
        <v>126.21</v>
      </c>
      <c r="E38" s="16">
        <f t="shared" si="1"/>
        <v>0.025680617635107653</v>
      </c>
      <c r="F38">
        <v>28.04</v>
      </c>
      <c r="H38" s="16">
        <f t="shared" si="2"/>
        <v>-0.01923749562784194</v>
      </c>
      <c r="I38">
        <v>36.69</v>
      </c>
      <c r="J38">
        <v>0.08</v>
      </c>
      <c r="K38" s="16">
        <f t="shared" si="3"/>
        <v>0.005743982494529343</v>
      </c>
      <c r="L38">
        <v>118.35</v>
      </c>
      <c r="M38" s="16">
        <f t="shared" si="4"/>
        <v>0.011279159189951236</v>
      </c>
      <c r="O38" s="16">
        <f t="shared" si="5"/>
        <v>0.0016490546210998621</v>
      </c>
      <c r="P38" s="16">
        <f t="shared" si="6"/>
        <v>0.007184231316521755</v>
      </c>
      <c r="Q38" s="16">
        <f t="shared" si="7"/>
        <v>-0.023332423501271418</v>
      </c>
      <c r="R38" s="16">
        <f t="shared" si="8"/>
        <v>0.021585689761678174</v>
      </c>
    </row>
    <row r="39" spans="1:18" ht="12">
      <c r="A39" s="15">
        <v>39021</v>
      </c>
      <c r="B39" s="3">
        <v>108.34</v>
      </c>
      <c r="C39" s="16">
        <f t="shared" si="0"/>
        <v>0.004170914820650689</v>
      </c>
      <c r="D39">
        <v>130.32</v>
      </c>
      <c r="E39" s="16">
        <f t="shared" si="1"/>
        <v>0.032564772997385305</v>
      </c>
      <c r="F39">
        <v>28.91</v>
      </c>
      <c r="H39" s="16">
        <f t="shared" si="2"/>
        <v>0.031027104136947203</v>
      </c>
      <c r="I39">
        <v>38.74</v>
      </c>
      <c r="K39" s="16">
        <f t="shared" si="3"/>
        <v>0.055873535023167165</v>
      </c>
      <c r="L39">
        <v>121.8</v>
      </c>
      <c r="M39" s="16">
        <f t="shared" si="4"/>
        <v>0.029150823827629936</v>
      </c>
      <c r="O39" s="16">
        <f t="shared" si="5"/>
        <v>0.051702620202516474</v>
      </c>
      <c r="P39" s="16">
        <f t="shared" si="6"/>
        <v>0.024979909006979245</v>
      </c>
      <c r="Q39" s="16">
        <f t="shared" si="7"/>
        <v>0.026856189316296512</v>
      </c>
      <c r="R39" s="16">
        <f t="shared" si="8"/>
        <v>0.028393858176734614</v>
      </c>
    </row>
    <row r="40" spans="1:18" ht="12">
      <c r="A40" s="15">
        <v>39051</v>
      </c>
      <c r="B40" s="3">
        <v>108.78</v>
      </c>
      <c r="C40" s="16">
        <f t="shared" si="0"/>
        <v>0.004061288536090065</v>
      </c>
      <c r="D40">
        <v>132.8</v>
      </c>
      <c r="E40" s="16">
        <f t="shared" si="1"/>
        <v>0.01903007980356061</v>
      </c>
      <c r="F40">
        <v>31.17</v>
      </c>
      <c r="G40">
        <v>0.15</v>
      </c>
      <c r="H40" s="16">
        <f t="shared" si="2"/>
        <v>0.08336215842269112</v>
      </c>
      <c r="I40">
        <v>39.46</v>
      </c>
      <c r="K40" s="16">
        <f t="shared" si="3"/>
        <v>0.01858544140423324</v>
      </c>
      <c r="L40">
        <v>124.97</v>
      </c>
      <c r="M40" s="16">
        <f t="shared" si="4"/>
        <v>0.02602627257799673</v>
      </c>
      <c r="O40" s="16">
        <f t="shared" si="5"/>
        <v>0.014524152868143174</v>
      </c>
      <c r="P40" s="16">
        <f t="shared" si="6"/>
        <v>0.021964984041906666</v>
      </c>
      <c r="Q40" s="16">
        <f t="shared" si="7"/>
        <v>0.07930086988660105</v>
      </c>
      <c r="R40" s="16">
        <f t="shared" si="8"/>
        <v>0.014968791267470544</v>
      </c>
    </row>
    <row r="41" spans="1:18" ht="12">
      <c r="A41" s="15">
        <v>39082</v>
      </c>
      <c r="B41" s="3">
        <v>109.24</v>
      </c>
      <c r="C41" s="16">
        <f t="shared" si="0"/>
        <v>0.004228718514432742</v>
      </c>
      <c r="D41">
        <v>134.66</v>
      </c>
      <c r="E41" s="16">
        <f t="shared" si="1"/>
        <v>0.01400602409638543</v>
      </c>
      <c r="F41">
        <v>30.01</v>
      </c>
      <c r="H41" s="16">
        <f t="shared" si="2"/>
        <v>-0.03721527109400069</v>
      </c>
      <c r="I41">
        <v>41.19</v>
      </c>
      <c r="J41">
        <v>0.08</v>
      </c>
      <c r="K41" s="16">
        <f t="shared" si="3"/>
        <v>0.045869234668018066</v>
      </c>
      <c r="L41">
        <v>124.32</v>
      </c>
      <c r="M41" s="16">
        <f t="shared" si="4"/>
        <v>-0.005201248299591948</v>
      </c>
      <c r="O41" s="16">
        <f t="shared" si="5"/>
        <v>0.04164051615358533</v>
      </c>
      <c r="P41" s="16">
        <f t="shared" si="6"/>
        <v>-0.00942996681402469</v>
      </c>
      <c r="Q41" s="16">
        <f t="shared" si="7"/>
        <v>-0.04144398960843343</v>
      </c>
      <c r="R41" s="16">
        <f t="shared" si="8"/>
        <v>0.009777305581952687</v>
      </c>
    </row>
    <row r="42" spans="1:18" ht="12">
      <c r="A42" s="15">
        <v>39113</v>
      </c>
      <c r="B42" s="3">
        <v>109.7</v>
      </c>
      <c r="C42" s="16">
        <f t="shared" si="0"/>
        <v>0.00421091175393636</v>
      </c>
      <c r="D42">
        <v>136.7</v>
      </c>
      <c r="E42" s="16">
        <f t="shared" si="1"/>
        <v>0.015149264815089797</v>
      </c>
      <c r="F42">
        <v>32.3</v>
      </c>
      <c r="G42">
        <v>0.17</v>
      </c>
      <c r="H42" s="16">
        <f t="shared" si="2"/>
        <v>0.08197267577474165</v>
      </c>
      <c r="I42">
        <v>43.28</v>
      </c>
      <c r="K42" s="16">
        <f t="shared" si="3"/>
        <v>0.05074047098810408</v>
      </c>
      <c r="L42">
        <v>127.89</v>
      </c>
      <c r="M42" s="16">
        <f t="shared" si="4"/>
        <v>0.028716216216216277</v>
      </c>
      <c r="O42" s="16">
        <f t="shared" si="5"/>
        <v>0.04652955923416772</v>
      </c>
      <c r="P42" s="16">
        <f t="shared" si="6"/>
        <v>0.024505304462279918</v>
      </c>
      <c r="Q42" s="16">
        <f t="shared" si="7"/>
        <v>0.0777617640208053</v>
      </c>
      <c r="R42" s="16">
        <f t="shared" si="8"/>
        <v>0.010938353061153438</v>
      </c>
    </row>
    <row r="43" spans="1:18" ht="12">
      <c r="A43" s="15">
        <v>39141</v>
      </c>
      <c r="B43" s="3">
        <v>110.12</v>
      </c>
      <c r="C43" s="16">
        <f t="shared" si="0"/>
        <v>0.0038286235186873446</v>
      </c>
      <c r="D43">
        <v>134.03</v>
      </c>
      <c r="E43" s="16">
        <f t="shared" si="1"/>
        <v>-0.019531821506949435</v>
      </c>
      <c r="F43">
        <v>33.41</v>
      </c>
      <c r="H43" s="16">
        <f t="shared" si="2"/>
        <v>0.03436532507739942</v>
      </c>
      <c r="I43">
        <v>39.35</v>
      </c>
      <c r="K43" s="16">
        <f t="shared" si="3"/>
        <v>-0.09080406654343809</v>
      </c>
      <c r="L43">
        <v>125.78</v>
      </c>
      <c r="M43" s="16">
        <f t="shared" si="4"/>
        <v>-0.016498553444366248</v>
      </c>
      <c r="O43" s="16">
        <f t="shared" si="5"/>
        <v>-0.09463269006212544</v>
      </c>
      <c r="P43" s="16">
        <f t="shared" si="6"/>
        <v>-0.02032717696305359</v>
      </c>
      <c r="Q43" s="16">
        <f t="shared" si="7"/>
        <v>0.030536701558712076</v>
      </c>
      <c r="R43" s="16">
        <f t="shared" si="8"/>
        <v>-0.023360445025636778</v>
      </c>
    </row>
    <row r="44" spans="1:18" ht="12">
      <c r="A44" s="15">
        <v>39172</v>
      </c>
      <c r="B44" s="3">
        <v>110.59</v>
      </c>
      <c r="C44" s="16">
        <f t="shared" si="0"/>
        <v>0.004268071195059924</v>
      </c>
      <c r="D44">
        <v>135.53</v>
      </c>
      <c r="E44" s="16">
        <f t="shared" si="1"/>
        <v>0.0111915242856077</v>
      </c>
      <c r="F44">
        <v>33.9</v>
      </c>
      <c r="H44" s="16">
        <f t="shared" si="2"/>
        <v>0.014666267584555692</v>
      </c>
      <c r="I44">
        <v>40.14</v>
      </c>
      <c r="J44">
        <v>0.08</v>
      </c>
      <c r="K44" s="16">
        <f t="shared" si="3"/>
        <v>0.02210927573062249</v>
      </c>
      <c r="L44">
        <v>126.82</v>
      </c>
      <c r="M44" s="16">
        <f t="shared" si="4"/>
        <v>0.008268405151852377</v>
      </c>
      <c r="O44" s="16">
        <f t="shared" si="5"/>
        <v>0.017841204535562566</v>
      </c>
      <c r="P44" s="16">
        <f t="shared" si="6"/>
        <v>0.0040003339567924534</v>
      </c>
      <c r="Q44" s="16">
        <f t="shared" si="7"/>
        <v>0.010398196389495767</v>
      </c>
      <c r="R44" s="16">
        <f t="shared" si="8"/>
        <v>0.006923453090547776</v>
      </c>
    </row>
    <row r="45" spans="1:18" ht="12">
      <c r="A45" s="15">
        <v>39202</v>
      </c>
      <c r="B45" s="3">
        <v>111.05</v>
      </c>
      <c r="C45" s="16">
        <f t="shared" si="0"/>
        <v>0.004159508092955907</v>
      </c>
      <c r="D45">
        <v>141.53</v>
      </c>
      <c r="E45" s="16">
        <f t="shared" si="1"/>
        <v>0.044270641186453186</v>
      </c>
      <c r="F45">
        <v>35.49</v>
      </c>
      <c r="H45" s="16">
        <f t="shared" si="2"/>
        <v>0.04690265486725664</v>
      </c>
      <c r="I45">
        <v>42.14</v>
      </c>
      <c r="K45" s="16">
        <f t="shared" si="3"/>
        <v>0.0498256103637269</v>
      </c>
      <c r="L45">
        <v>132.93</v>
      </c>
      <c r="M45" s="16">
        <f t="shared" si="4"/>
        <v>0.048178520738054044</v>
      </c>
      <c r="O45" s="16">
        <f t="shared" si="5"/>
        <v>0.045666102270770996</v>
      </c>
      <c r="P45" s="16">
        <f t="shared" si="6"/>
        <v>0.04401901264509814</v>
      </c>
      <c r="Q45" s="16">
        <f t="shared" si="7"/>
        <v>0.04274314677430074</v>
      </c>
      <c r="R45" s="16">
        <f t="shared" si="8"/>
        <v>0.04011113309349728</v>
      </c>
    </row>
    <row r="46" spans="1:18" ht="12">
      <c r="A46" s="15">
        <v>39233</v>
      </c>
      <c r="B46" s="3">
        <v>111.52</v>
      </c>
      <c r="C46" s="16">
        <f t="shared" si="0"/>
        <v>0.0042323277802791435</v>
      </c>
      <c r="D46">
        <v>146.46</v>
      </c>
      <c r="E46" s="16">
        <f t="shared" si="1"/>
        <v>0.03483360418285881</v>
      </c>
      <c r="F46">
        <v>41.28</v>
      </c>
      <c r="G46">
        <v>0.17</v>
      </c>
      <c r="H46" s="16">
        <f t="shared" si="2"/>
        <v>0.167934629473091</v>
      </c>
      <c r="I46">
        <v>45.71</v>
      </c>
      <c r="K46" s="16">
        <f t="shared" si="3"/>
        <v>0.08471760797342198</v>
      </c>
      <c r="L46">
        <v>138.15</v>
      </c>
      <c r="M46" s="16">
        <f t="shared" si="4"/>
        <v>0.03926878808395395</v>
      </c>
      <c r="O46" s="16">
        <f t="shared" si="5"/>
        <v>0.08048528019314284</v>
      </c>
      <c r="P46" s="16">
        <f t="shared" si="6"/>
        <v>0.035036460303674806</v>
      </c>
      <c r="Q46" s="16">
        <f t="shared" si="7"/>
        <v>0.16370230169281186</v>
      </c>
      <c r="R46" s="16">
        <f t="shared" si="8"/>
        <v>0.030601276402579664</v>
      </c>
    </row>
    <row r="47" spans="1:18" ht="12">
      <c r="A47" s="15">
        <v>39263</v>
      </c>
      <c r="B47" s="3">
        <v>111.96</v>
      </c>
      <c r="C47" s="16">
        <f t="shared" si="0"/>
        <v>0.003945480631276881</v>
      </c>
      <c r="D47">
        <v>144.03</v>
      </c>
      <c r="E47" s="16">
        <f t="shared" si="1"/>
        <v>-0.01659156083572311</v>
      </c>
      <c r="F47">
        <v>40.53</v>
      </c>
      <c r="H47" s="16">
        <f t="shared" si="2"/>
        <v>-0.018168604651162767</v>
      </c>
      <c r="I47">
        <v>44.62</v>
      </c>
      <c r="J47">
        <v>0.08</v>
      </c>
      <c r="K47" s="16">
        <f t="shared" si="3"/>
        <v>-0.022095821483264166</v>
      </c>
      <c r="L47">
        <v>137.56</v>
      </c>
      <c r="M47" s="16">
        <f t="shared" si="4"/>
        <v>-0.004270720231632308</v>
      </c>
      <c r="O47" s="16">
        <f t="shared" si="5"/>
        <v>-0.026041302114541046</v>
      </c>
      <c r="P47" s="16">
        <f t="shared" si="6"/>
        <v>-0.008216200862909188</v>
      </c>
      <c r="Q47" s="16">
        <f t="shared" si="7"/>
        <v>-0.022114085282439647</v>
      </c>
      <c r="R47" s="16">
        <f t="shared" si="8"/>
        <v>-0.020537041466999993</v>
      </c>
    </row>
    <row r="48" spans="1:18" ht="12">
      <c r="A48" s="15">
        <v>39294</v>
      </c>
      <c r="B48" s="3">
        <v>112.41</v>
      </c>
      <c r="C48" s="16">
        <f t="shared" si="0"/>
        <v>0.0040192926045016335</v>
      </c>
      <c r="D48">
        <v>139.57</v>
      </c>
      <c r="E48" s="16">
        <f t="shared" si="1"/>
        <v>-0.03096577101992646</v>
      </c>
      <c r="F48">
        <v>38.2</v>
      </c>
      <c r="H48" s="16">
        <f t="shared" si="2"/>
        <v>-0.05748828028620767</v>
      </c>
      <c r="I48">
        <v>46.03</v>
      </c>
      <c r="K48" s="16">
        <f t="shared" si="3"/>
        <v>0.03160017929179748</v>
      </c>
      <c r="L48">
        <v>135.06</v>
      </c>
      <c r="M48" s="16">
        <f t="shared" si="4"/>
        <v>-0.018173887758069204</v>
      </c>
      <c r="O48" s="16">
        <f t="shared" si="5"/>
        <v>0.027580886687295848</v>
      </c>
      <c r="P48" s="16">
        <f t="shared" si="6"/>
        <v>-0.022193180362570838</v>
      </c>
      <c r="Q48" s="16">
        <f t="shared" si="7"/>
        <v>-0.06150757289070931</v>
      </c>
      <c r="R48" s="16">
        <f t="shared" si="8"/>
        <v>-0.03498506362442809</v>
      </c>
    </row>
    <row r="49" spans="1:18" ht="12">
      <c r="A49" s="15">
        <v>39325</v>
      </c>
      <c r="B49" s="3">
        <v>112.87</v>
      </c>
      <c r="C49" s="16">
        <f t="shared" si="0"/>
        <v>0.004092162618984147</v>
      </c>
      <c r="D49">
        <v>141.66</v>
      </c>
      <c r="E49" s="16">
        <f t="shared" si="1"/>
        <v>0.014974564734541833</v>
      </c>
      <c r="F49">
        <v>36.53</v>
      </c>
      <c r="G49">
        <v>0.17</v>
      </c>
      <c r="H49" s="16">
        <f t="shared" si="2"/>
        <v>-0.03926701570680624</v>
      </c>
      <c r="I49">
        <v>49.35</v>
      </c>
      <c r="K49" s="16">
        <f t="shared" si="3"/>
        <v>0.072126873777971</v>
      </c>
      <c r="L49">
        <v>136.63</v>
      </c>
      <c r="M49" s="16">
        <f t="shared" si="4"/>
        <v>0.011624463201540005</v>
      </c>
      <c r="O49" s="16">
        <f t="shared" si="5"/>
        <v>0.06803471115898685</v>
      </c>
      <c r="P49" s="16">
        <f t="shared" si="6"/>
        <v>0.007532300582555858</v>
      </c>
      <c r="Q49" s="16">
        <f t="shared" si="7"/>
        <v>-0.043359178325790386</v>
      </c>
      <c r="R49" s="16">
        <f t="shared" si="8"/>
        <v>0.010882402115557686</v>
      </c>
    </row>
    <row r="50" spans="1:18" ht="12">
      <c r="A50" s="15">
        <v>39355</v>
      </c>
      <c r="B50" s="3">
        <v>113.29</v>
      </c>
      <c r="C50" s="16">
        <f t="shared" si="0"/>
        <v>0.0037210950651191785</v>
      </c>
      <c r="D50">
        <v>146.95</v>
      </c>
      <c r="E50" s="16">
        <f t="shared" si="1"/>
        <v>0.03734293378511924</v>
      </c>
      <c r="F50">
        <v>39.12</v>
      </c>
      <c r="H50" s="16">
        <f t="shared" si="2"/>
        <v>0.07090062961949073</v>
      </c>
      <c r="I50">
        <v>49.79</v>
      </c>
      <c r="J50">
        <v>0.08</v>
      </c>
      <c r="K50" s="16">
        <f t="shared" si="3"/>
        <v>0.010536980749746627</v>
      </c>
      <c r="L50">
        <v>145.1</v>
      </c>
      <c r="M50" s="16">
        <f t="shared" si="4"/>
        <v>0.06199224182097635</v>
      </c>
      <c r="O50" s="16">
        <f t="shared" si="5"/>
        <v>0.006815885684627449</v>
      </c>
      <c r="P50" s="16">
        <f t="shared" si="6"/>
        <v>0.05827114675585717</v>
      </c>
      <c r="Q50" s="16">
        <f t="shared" si="7"/>
        <v>0.06717953455437155</v>
      </c>
      <c r="R50" s="16">
        <f t="shared" si="8"/>
        <v>0.03362183872000006</v>
      </c>
    </row>
    <row r="51" spans="1:18" ht="12">
      <c r="A51" s="15">
        <v>39386</v>
      </c>
      <c r="B51" s="3">
        <v>113.7</v>
      </c>
      <c r="C51" s="16">
        <f t="shared" si="0"/>
        <v>0.003619030805896342</v>
      </c>
      <c r="D51">
        <v>149.29</v>
      </c>
      <c r="E51" s="16">
        <f t="shared" si="1"/>
        <v>0.015923783599863923</v>
      </c>
      <c r="F51">
        <v>39.59</v>
      </c>
      <c r="G51">
        <v>0.17</v>
      </c>
      <c r="H51" s="16">
        <f t="shared" si="2"/>
        <v>0.016359918200409274</v>
      </c>
      <c r="I51">
        <v>51.68</v>
      </c>
      <c r="K51" s="16">
        <f t="shared" si="3"/>
        <v>0.03795942960433818</v>
      </c>
      <c r="L51">
        <v>152.83</v>
      </c>
      <c r="M51" s="16">
        <f t="shared" si="4"/>
        <v>0.05327360441075133</v>
      </c>
      <c r="O51" s="16">
        <f t="shared" si="5"/>
        <v>0.034340398798441835</v>
      </c>
      <c r="P51" s="16">
        <f t="shared" si="6"/>
        <v>0.049654573604854986</v>
      </c>
      <c r="Q51" s="16">
        <f t="shared" si="7"/>
        <v>0.012740887394512932</v>
      </c>
      <c r="R51" s="16">
        <f t="shared" si="8"/>
        <v>0.012304752793967581</v>
      </c>
    </row>
    <row r="52" spans="1:18" ht="12">
      <c r="A52" s="15">
        <v>39416</v>
      </c>
      <c r="B52" s="3">
        <v>114.07</v>
      </c>
      <c r="C52" s="16">
        <f t="shared" si="0"/>
        <v>0.003254177660510029</v>
      </c>
      <c r="D52">
        <v>143.04</v>
      </c>
      <c r="E52" s="16">
        <f t="shared" si="1"/>
        <v>-0.04186482684707616</v>
      </c>
      <c r="F52">
        <v>36.37</v>
      </c>
      <c r="H52" s="16">
        <f t="shared" si="2"/>
        <v>-0.08133367011871695</v>
      </c>
      <c r="I52">
        <v>51.16</v>
      </c>
      <c r="K52" s="16">
        <f t="shared" si="3"/>
        <v>-0.010061919504643968</v>
      </c>
      <c r="L52">
        <v>147.04</v>
      </c>
      <c r="M52" s="16">
        <f t="shared" si="4"/>
        <v>-0.03788523195707662</v>
      </c>
      <c r="O52" s="16">
        <f t="shared" si="5"/>
        <v>-0.013316097165153997</v>
      </c>
      <c r="P52" s="16">
        <f t="shared" si="6"/>
        <v>-0.04113940961758665</v>
      </c>
      <c r="Q52" s="16">
        <f t="shared" si="7"/>
        <v>-0.08458784777922698</v>
      </c>
      <c r="R52" s="16">
        <f t="shared" si="8"/>
        <v>-0.045119004507586186</v>
      </c>
    </row>
    <row r="53" spans="1:18" ht="12">
      <c r="A53" s="15">
        <v>39447</v>
      </c>
      <c r="B53" s="3">
        <v>114.42</v>
      </c>
      <c r="C53" s="16">
        <f t="shared" si="0"/>
        <v>0.003068291400017608</v>
      </c>
      <c r="D53">
        <v>142.05</v>
      </c>
      <c r="E53" s="16">
        <f t="shared" si="1"/>
        <v>-0.0069211409395971805</v>
      </c>
      <c r="F53">
        <v>36.55</v>
      </c>
      <c r="H53" s="16">
        <f t="shared" si="2"/>
        <v>0.00494913390156726</v>
      </c>
      <c r="I53">
        <v>50.48</v>
      </c>
      <c r="J53">
        <v>0.08</v>
      </c>
      <c r="K53" s="16">
        <f t="shared" si="3"/>
        <v>-0.011727912431587217</v>
      </c>
      <c r="L53">
        <v>147.7</v>
      </c>
      <c r="M53" s="16">
        <f t="shared" si="4"/>
        <v>0.004488574537540782</v>
      </c>
      <c r="O53" s="16">
        <f t="shared" si="5"/>
        <v>-0.014796203831604826</v>
      </c>
      <c r="P53" s="16">
        <f t="shared" si="6"/>
        <v>0.0014202831375231743</v>
      </c>
      <c r="Q53" s="16">
        <f t="shared" si="7"/>
        <v>0.0018808425015496518</v>
      </c>
      <c r="R53" s="16">
        <f t="shared" si="8"/>
        <v>-0.009989432339614789</v>
      </c>
    </row>
    <row r="54" spans="1:18" ht="12">
      <c r="A54" s="15">
        <v>39478</v>
      </c>
      <c r="B54" s="3">
        <v>114.75</v>
      </c>
      <c r="C54" s="16">
        <f t="shared" si="0"/>
        <v>0.002884111169375968</v>
      </c>
      <c r="D54">
        <v>133.53</v>
      </c>
      <c r="E54" s="16">
        <f t="shared" si="1"/>
        <v>-0.05997888067581844</v>
      </c>
      <c r="F54">
        <v>33.09</v>
      </c>
      <c r="H54" s="16">
        <f t="shared" si="2"/>
        <v>-0.09466484268125841</v>
      </c>
      <c r="I54">
        <v>43.72</v>
      </c>
      <c r="K54" s="16">
        <f t="shared" si="3"/>
        <v>-0.1339144215530903</v>
      </c>
      <c r="L54">
        <v>134.48</v>
      </c>
      <c r="M54" s="16">
        <f t="shared" si="4"/>
        <v>-0.08950575490859851</v>
      </c>
      <c r="O54" s="16">
        <f t="shared" si="5"/>
        <v>-0.13679853272246628</v>
      </c>
      <c r="P54" s="16">
        <f t="shared" si="6"/>
        <v>-0.09238986607797448</v>
      </c>
      <c r="Q54" s="16">
        <f t="shared" si="7"/>
        <v>-0.09754895385063438</v>
      </c>
      <c r="R54" s="16">
        <f t="shared" si="8"/>
        <v>-0.06286299184519441</v>
      </c>
    </row>
    <row r="55" spans="1:18" ht="12">
      <c r="A55" s="15">
        <v>39507</v>
      </c>
      <c r="B55" s="3">
        <v>115</v>
      </c>
      <c r="C55" s="16">
        <f t="shared" si="0"/>
        <v>0.002178649237472767</v>
      </c>
      <c r="D55">
        <v>129.2</v>
      </c>
      <c r="E55" s="16">
        <f t="shared" si="1"/>
        <v>-0.03242716992436166</v>
      </c>
      <c r="F55">
        <v>37.14</v>
      </c>
      <c r="G55">
        <v>0.17</v>
      </c>
      <c r="H55" s="16">
        <f t="shared" si="2"/>
        <v>0.12753097612571773</v>
      </c>
      <c r="I55">
        <v>47.77</v>
      </c>
      <c r="K55" s="16">
        <f t="shared" si="3"/>
        <v>0.09263494967978048</v>
      </c>
      <c r="L55">
        <v>132.33</v>
      </c>
      <c r="M55" s="16">
        <f t="shared" si="4"/>
        <v>-0.015987507436049802</v>
      </c>
      <c r="O55" s="16">
        <f t="shared" si="5"/>
        <v>0.09045630044230771</v>
      </c>
      <c r="P55" s="16">
        <f t="shared" si="6"/>
        <v>-0.01816615667352257</v>
      </c>
      <c r="Q55" s="16">
        <f t="shared" si="7"/>
        <v>0.12535232688824496</v>
      </c>
      <c r="R55" s="16">
        <f t="shared" si="8"/>
        <v>-0.03460581916183443</v>
      </c>
    </row>
    <row r="56" spans="1:18" ht="12">
      <c r="A56" s="15">
        <v>39538</v>
      </c>
      <c r="B56" s="3">
        <v>115.23</v>
      </c>
      <c r="C56" s="16">
        <f t="shared" si="0"/>
        <v>0.0020000000000000347</v>
      </c>
      <c r="D56">
        <v>128.64</v>
      </c>
      <c r="E56" s="16">
        <f t="shared" si="1"/>
        <v>-0.004334365325077417</v>
      </c>
      <c r="F56">
        <v>36.06</v>
      </c>
      <c r="H56" s="16">
        <f t="shared" si="2"/>
        <v>-0.029079159935379573</v>
      </c>
      <c r="I56">
        <v>45.66</v>
      </c>
      <c r="J56">
        <v>0.08</v>
      </c>
      <c r="K56" s="16">
        <f t="shared" si="3"/>
        <v>-0.04249528993091911</v>
      </c>
      <c r="L56">
        <v>129.43</v>
      </c>
      <c r="M56" s="16">
        <f t="shared" si="4"/>
        <v>-0.021914909695458364</v>
      </c>
      <c r="O56" s="16">
        <f t="shared" si="5"/>
        <v>-0.04449528993091915</v>
      </c>
      <c r="P56" s="16">
        <f t="shared" si="6"/>
        <v>-0.023914909695458397</v>
      </c>
      <c r="Q56" s="16">
        <f t="shared" si="7"/>
        <v>-0.03107915993537961</v>
      </c>
      <c r="R56" s="16">
        <f t="shared" si="8"/>
        <v>-0.006334365325077452</v>
      </c>
    </row>
    <row r="57" spans="1:18" ht="12">
      <c r="A57" s="15">
        <v>39568</v>
      </c>
      <c r="B57" s="3">
        <v>115.39</v>
      </c>
      <c r="C57" s="16">
        <f t="shared" si="0"/>
        <v>0.001388527293239578</v>
      </c>
      <c r="D57">
        <v>134.9</v>
      </c>
      <c r="E57" s="16">
        <f t="shared" si="1"/>
        <v>0.04866293532338324</v>
      </c>
      <c r="F57">
        <v>34.78</v>
      </c>
      <c r="G57">
        <v>0.17</v>
      </c>
      <c r="H57" s="16">
        <f t="shared" si="2"/>
        <v>-0.030782029950083167</v>
      </c>
      <c r="I57">
        <v>46.35</v>
      </c>
      <c r="K57" s="16">
        <f t="shared" si="3"/>
        <v>0.015111695137976389</v>
      </c>
      <c r="L57">
        <v>137.86</v>
      </c>
      <c r="M57" s="16">
        <f t="shared" si="4"/>
        <v>0.0651317314378429</v>
      </c>
      <c r="O57" s="16">
        <f t="shared" si="5"/>
        <v>0.01372316784473681</v>
      </c>
      <c r="P57" s="16">
        <f t="shared" si="6"/>
        <v>0.06374320414460333</v>
      </c>
      <c r="Q57" s="16">
        <f t="shared" si="7"/>
        <v>-0.032170557243322746</v>
      </c>
      <c r="R57" s="16">
        <f t="shared" si="8"/>
        <v>0.04727440803014366</v>
      </c>
    </row>
    <row r="58" spans="1:18" ht="12">
      <c r="A58" s="15">
        <v>39599</v>
      </c>
      <c r="B58" s="3">
        <v>115.53</v>
      </c>
      <c r="C58" s="16">
        <f t="shared" si="0"/>
        <v>0.0012132767137533632</v>
      </c>
      <c r="D58">
        <v>136.65</v>
      </c>
      <c r="E58" s="16">
        <f t="shared" si="1"/>
        <v>0.012972572275759821</v>
      </c>
      <c r="F58">
        <v>40.59</v>
      </c>
      <c r="H58" s="16">
        <f t="shared" si="2"/>
        <v>0.16705002875215658</v>
      </c>
      <c r="I58">
        <v>47.06</v>
      </c>
      <c r="K58" s="16">
        <f t="shared" si="3"/>
        <v>0.015318230852211512</v>
      </c>
      <c r="L58">
        <v>142.02</v>
      </c>
      <c r="M58" s="16">
        <f t="shared" si="4"/>
        <v>0.030175540403307676</v>
      </c>
      <c r="O58" s="16">
        <f t="shared" si="5"/>
        <v>0.014104954138458149</v>
      </c>
      <c r="P58" s="16">
        <f t="shared" si="6"/>
        <v>0.02896226368955431</v>
      </c>
      <c r="Q58" s="16">
        <f t="shared" si="7"/>
        <v>0.1658367520384032</v>
      </c>
      <c r="R58" s="16">
        <f t="shared" si="8"/>
        <v>0.011759295562006458</v>
      </c>
    </row>
    <row r="59" spans="1:18" ht="12">
      <c r="A59" s="15">
        <v>39629</v>
      </c>
      <c r="B59" s="3">
        <v>115.68</v>
      </c>
      <c r="C59" s="16">
        <f t="shared" si="0"/>
        <v>0.001298364061282833</v>
      </c>
      <c r="D59">
        <v>125.14</v>
      </c>
      <c r="E59" s="16">
        <f t="shared" si="1"/>
        <v>-0.08422978412001467</v>
      </c>
      <c r="F59">
        <v>35.62</v>
      </c>
      <c r="H59" s="16">
        <f t="shared" si="2"/>
        <v>-0.12244395171224454</v>
      </c>
      <c r="I59">
        <v>44.21</v>
      </c>
      <c r="J59">
        <v>0.08</v>
      </c>
      <c r="K59" s="16">
        <f t="shared" si="3"/>
        <v>-0.0588610284742882</v>
      </c>
      <c r="L59">
        <v>130.12</v>
      </c>
      <c r="M59" s="16">
        <f t="shared" si="4"/>
        <v>-0.08379101534995075</v>
      </c>
      <c r="O59" s="16">
        <f t="shared" si="5"/>
        <v>-0.06015939253557104</v>
      </c>
      <c r="P59" s="16">
        <f t="shared" si="6"/>
        <v>-0.08508937941123358</v>
      </c>
      <c r="Q59" s="16">
        <f t="shared" si="7"/>
        <v>-0.12374231577352737</v>
      </c>
      <c r="R59" s="16">
        <f t="shared" si="8"/>
        <v>-0.0855281481812975</v>
      </c>
    </row>
    <row r="60" spans="1:18" ht="12">
      <c r="A60" s="15">
        <v>39660</v>
      </c>
      <c r="B60" s="3">
        <v>115.84</v>
      </c>
      <c r="C60" s="16">
        <f t="shared" si="0"/>
        <v>0.0013831258644536356</v>
      </c>
      <c r="D60">
        <v>124.09</v>
      </c>
      <c r="E60" s="16">
        <f t="shared" si="1"/>
        <v>-0.008390602525171785</v>
      </c>
      <c r="F60">
        <v>33.75</v>
      </c>
      <c r="H60" s="16">
        <f t="shared" si="2"/>
        <v>-0.052498596294216715</v>
      </c>
      <c r="I60">
        <v>44.8</v>
      </c>
      <c r="K60" s="16">
        <f t="shared" si="3"/>
        <v>0.01334539696901138</v>
      </c>
      <c r="L60">
        <v>125</v>
      </c>
      <c r="M60" s="16">
        <f t="shared" si="4"/>
        <v>-0.03934829388256997</v>
      </c>
      <c r="O60" s="16">
        <f t="shared" si="5"/>
        <v>0.011962271104557744</v>
      </c>
      <c r="P60" s="16">
        <f t="shared" si="6"/>
        <v>-0.0407314197470236</v>
      </c>
      <c r="Q60" s="16">
        <f t="shared" si="7"/>
        <v>-0.05388172215867035</v>
      </c>
      <c r="R60" s="16">
        <f t="shared" si="8"/>
        <v>-0.009773728389625421</v>
      </c>
    </row>
    <row r="61" spans="1:18" ht="12">
      <c r="A61" s="15">
        <v>39691</v>
      </c>
      <c r="B61" s="3">
        <v>116.02</v>
      </c>
      <c r="C61" s="16">
        <f t="shared" si="0"/>
        <v>0.0015538674033148533</v>
      </c>
      <c r="D61">
        <v>125.89</v>
      </c>
      <c r="E61" s="16">
        <f t="shared" si="1"/>
        <v>0.014505600773632018</v>
      </c>
      <c r="F61">
        <v>32.13</v>
      </c>
      <c r="G61">
        <v>0.17</v>
      </c>
      <c r="H61" s="16">
        <f t="shared" si="2"/>
        <v>-0.04296296296296287</v>
      </c>
      <c r="I61">
        <v>46.92</v>
      </c>
      <c r="K61" s="16">
        <f t="shared" si="3"/>
        <v>0.047321428571428736</v>
      </c>
      <c r="L61">
        <v>124.91</v>
      </c>
      <c r="M61" s="16">
        <f t="shared" si="4"/>
        <v>-0.0007200000000000273</v>
      </c>
      <c r="O61" s="16">
        <f t="shared" si="5"/>
        <v>0.04576756116811388</v>
      </c>
      <c r="P61" s="16">
        <f t="shared" si="6"/>
        <v>-0.0022738674033148804</v>
      </c>
      <c r="Q61" s="16">
        <f t="shared" si="7"/>
        <v>-0.044516830366277724</v>
      </c>
      <c r="R61" s="16">
        <f t="shared" si="8"/>
        <v>0.012951733370317166</v>
      </c>
    </row>
    <row r="62" spans="1:18" ht="12">
      <c r="A62" s="15">
        <v>39721</v>
      </c>
      <c r="B62" s="3">
        <v>116.18</v>
      </c>
      <c r="C62" s="16">
        <f t="shared" si="0"/>
        <v>0.0013790725736942838</v>
      </c>
      <c r="D62">
        <v>114.68</v>
      </c>
      <c r="E62" s="16">
        <f t="shared" si="1"/>
        <v>-0.08904599253316382</v>
      </c>
      <c r="F62">
        <v>22.58</v>
      </c>
      <c r="H62" s="16">
        <f t="shared" si="2"/>
        <v>-0.29723000311235614</v>
      </c>
      <c r="I62">
        <v>46.24</v>
      </c>
      <c r="J62">
        <v>0.08</v>
      </c>
      <c r="K62" s="16">
        <f t="shared" si="3"/>
        <v>-0.012787723785166238</v>
      </c>
      <c r="L62">
        <v>102.46</v>
      </c>
      <c r="M62" s="16">
        <f t="shared" si="4"/>
        <v>-0.17972940517172367</v>
      </c>
      <c r="O62" s="16">
        <f t="shared" si="5"/>
        <v>-0.014166796358860522</v>
      </c>
      <c r="P62" s="16">
        <f t="shared" si="6"/>
        <v>-0.18110847774541797</v>
      </c>
      <c r="Q62" s="16">
        <f t="shared" si="7"/>
        <v>-0.29860907568605044</v>
      </c>
      <c r="R62" s="16">
        <f t="shared" si="8"/>
        <v>-0.0904250651068581</v>
      </c>
    </row>
    <row r="63" spans="1:18" ht="12">
      <c r="A63" s="15">
        <v>39752</v>
      </c>
      <c r="B63" s="3">
        <v>116.32</v>
      </c>
      <c r="C63" s="16">
        <f t="shared" si="0"/>
        <v>0.0012050266827335716</v>
      </c>
      <c r="D63">
        <v>95.42</v>
      </c>
      <c r="E63" s="16">
        <f t="shared" si="1"/>
        <v>-0.1679455877223579</v>
      </c>
      <c r="F63">
        <v>11.5</v>
      </c>
      <c r="H63" s="16">
        <f t="shared" si="2"/>
        <v>-0.4906997342781222</v>
      </c>
      <c r="I63">
        <v>38.28</v>
      </c>
      <c r="K63" s="16">
        <f t="shared" si="3"/>
        <v>-0.1721453287197232</v>
      </c>
      <c r="L63">
        <v>80.33</v>
      </c>
      <c r="M63" s="16">
        <f t="shared" si="4"/>
        <v>-0.21598672652742532</v>
      </c>
      <c r="O63" s="16">
        <f t="shared" si="5"/>
        <v>-0.17335035540245677</v>
      </c>
      <c r="P63" s="16">
        <f t="shared" si="6"/>
        <v>-0.21719175321015888</v>
      </c>
      <c r="Q63" s="16">
        <f t="shared" si="7"/>
        <v>-0.4919047609608558</v>
      </c>
      <c r="R63" s="16">
        <f t="shared" si="8"/>
        <v>-0.16915061440509147</v>
      </c>
    </row>
    <row r="64" spans="1:18" ht="12">
      <c r="A64" s="15">
        <v>39782</v>
      </c>
      <c r="B64" s="3">
        <v>116.42</v>
      </c>
      <c r="C64" s="16">
        <f t="shared" si="0"/>
        <v>0.0008596973865200183</v>
      </c>
      <c r="D64">
        <v>88.57</v>
      </c>
      <c r="E64" s="16">
        <f t="shared" si="1"/>
        <v>-0.07178788513938386</v>
      </c>
      <c r="F64">
        <v>10.76</v>
      </c>
      <c r="G64">
        <v>0.17</v>
      </c>
      <c r="H64" s="16">
        <f t="shared" si="2"/>
        <v>-0.04956521739130437</v>
      </c>
      <c r="I64">
        <v>35.28</v>
      </c>
      <c r="K64" s="16">
        <f t="shared" si="3"/>
        <v>-0.07836990595611282</v>
      </c>
      <c r="L64">
        <v>71.23</v>
      </c>
      <c r="M64" s="16">
        <f t="shared" si="4"/>
        <v>-0.1132827088260923</v>
      </c>
      <c r="O64" s="16">
        <f t="shared" si="5"/>
        <v>-0.07922960334263283</v>
      </c>
      <c r="P64" s="16">
        <f t="shared" si="6"/>
        <v>-0.11414240621261232</v>
      </c>
      <c r="Q64" s="16">
        <f t="shared" si="7"/>
        <v>-0.05042491477782439</v>
      </c>
      <c r="R64" s="16">
        <f t="shared" si="8"/>
        <v>-0.07264758252590388</v>
      </c>
    </row>
    <row r="65" spans="1:18" ht="12">
      <c r="A65" s="15">
        <v>39813</v>
      </c>
      <c r="B65" s="3">
        <v>116.47</v>
      </c>
      <c r="C65" s="16">
        <f t="shared" si="0"/>
        <v>0.00042947947088126744</v>
      </c>
      <c r="D65">
        <v>89.51</v>
      </c>
      <c r="E65" s="16">
        <f t="shared" si="1"/>
        <v>0.010613074404426014</v>
      </c>
      <c r="F65">
        <v>11.26</v>
      </c>
      <c r="H65" s="16">
        <f t="shared" si="2"/>
        <v>0.04646840148698894</v>
      </c>
      <c r="I65">
        <v>36.29</v>
      </c>
      <c r="J65">
        <v>0.08</v>
      </c>
      <c r="K65" s="16">
        <f t="shared" si="3"/>
        <v>0.030895691609977183</v>
      </c>
      <c r="L65">
        <v>74.7</v>
      </c>
      <c r="M65" s="16">
        <f t="shared" si="4"/>
        <v>0.04871542889232063</v>
      </c>
      <c r="O65" s="16">
        <f t="shared" si="5"/>
        <v>0.030466212139095915</v>
      </c>
      <c r="P65" s="16">
        <f t="shared" si="6"/>
        <v>0.048285949421439364</v>
      </c>
      <c r="Q65" s="16">
        <f t="shared" si="7"/>
        <v>0.046038922016107674</v>
      </c>
      <c r="R65" s="16">
        <f t="shared" si="8"/>
        <v>0.010183594933544746</v>
      </c>
    </row>
    <row r="66" spans="1:18" ht="12">
      <c r="A66" s="15">
        <v>39844</v>
      </c>
      <c r="B66" s="3">
        <v>116.49</v>
      </c>
      <c r="C66" s="16">
        <f t="shared" si="0"/>
        <v>0.00017171803897996068</v>
      </c>
      <c r="D66">
        <v>81.97</v>
      </c>
      <c r="E66" s="16">
        <f t="shared" si="1"/>
        <v>-0.08423639816780254</v>
      </c>
      <c r="F66">
        <v>7.79</v>
      </c>
      <c r="H66" s="16">
        <f t="shared" si="2"/>
        <v>-0.3081705150976909</v>
      </c>
      <c r="I66">
        <v>34.75</v>
      </c>
      <c r="K66" s="16">
        <f t="shared" si="3"/>
        <v>-0.04243593276384672</v>
      </c>
      <c r="L66">
        <v>69.06</v>
      </c>
      <c r="M66" s="16">
        <f t="shared" si="4"/>
        <v>-0.07550200803212852</v>
      </c>
      <c r="O66" s="16">
        <f aca="true" t="shared" si="9" ref="O66:O73">K66-C66</f>
        <v>-0.04260765080282668</v>
      </c>
      <c r="P66" s="16">
        <f aca="true" t="shared" si="10" ref="P66:P73">M66-C66</f>
        <v>-0.07567372607110848</v>
      </c>
      <c r="Q66" s="16">
        <f aca="true" t="shared" si="11" ref="Q66:Q73">H66-C66</f>
        <v>-0.30834223313667086</v>
      </c>
      <c r="R66" s="16">
        <f aca="true" t="shared" si="12" ref="R66:R73">E66-C66</f>
        <v>-0.0844081162067825</v>
      </c>
    </row>
    <row r="67" spans="1:18" ht="12">
      <c r="A67" s="15">
        <v>39872</v>
      </c>
      <c r="B67" s="3">
        <v>116.5</v>
      </c>
      <c r="C67" s="16">
        <f t="shared" si="0"/>
        <v>8.58442784788833E-05</v>
      </c>
      <c r="D67">
        <v>73.27</v>
      </c>
      <c r="E67" s="16">
        <f t="shared" si="1"/>
        <v>-0.1061363913626937</v>
      </c>
      <c r="F67">
        <v>6.23</v>
      </c>
      <c r="G67">
        <v>0.17</v>
      </c>
      <c r="H67" s="16">
        <f t="shared" si="2"/>
        <v>-0.17843388960205386</v>
      </c>
      <c r="I67">
        <v>29.03</v>
      </c>
      <c r="K67" s="16">
        <f t="shared" si="3"/>
        <v>-0.16460431654676255</v>
      </c>
      <c r="L67">
        <v>63.82</v>
      </c>
      <c r="M67" s="16">
        <f t="shared" si="4"/>
        <v>-0.07587604981175791</v>
      </c>
      <c r="O67" s="16">
        <f t="shared" si="9"/>
        <v>-0.16469016082524143</v>
      </c>
      <c r="P67" s="16">
        <f t="shared" si="10"/>
        <v>-0.07596189409023679</v>
      </c>
      <c r="Q67" s="16">
        <f t="shared" si="11"/>
        <v>-0.17851973388053274</v>
      </c>
      <c r="R67" s="16">
        <f t="shared" si="12"/>
        <v>-0.10622223564117259</v>
      </c>
    </row>
    <row r="68" spans="1:18" ht="12">
      <c r="A68" s="15">
        <v>39903</v>
      </c>
      <c r="B68" s="3">
        <v>116.53</v>
      </c>
      <c r="C68" s="16">
        <f t="shared" si="0"/>
        <v>0.0002575107296137437</v>
      </c>
      <c r="D68">
        <v>79.68</v>
      </c>
      <c r="E68" s="16">
        <f t="shared" si="1"/>
        <v>0.08748464583049012</v>
      </c>
      <c r="F68">
        <v>7.34</v>
      </c>
      <c r="H68" s="16">
        <f t="shared" si="2"/>
        <v>0.1781701444622792</v>
      </c>
      <c r="I68">
        <v>32.06</v>
      </c>
      <c r="J68">
        <v>0.08</v>
      </c>
      <c r="K68" s="16">
        <f t="shared" si="3"/>
        <v>0.10713055459869092</v>
      </c>
      <c r="L68">
        <v>72.69</v>
      </c>
      <c r="M68" s="16">
        <f t="shared" si="4"/>
        <v>0.13898464431212781</v>
      </c>
      <c r="O68" s="16">
        <f t="shared" si="9"/>
        <v>0.10687304386907717</v>
      </c>
      <c r="P68" s="16">
        <f t="shared" si="10"/>
        <v>0.13872713358251407</v>
      </c>
      <c r="Q68" s="16">
        <f t="shared" si="11"/>
        <v>0.17791263373266544</v>
      </c>
      <c r="R68" s="16">
        <f t="shared" si="12"/>
        <v>0.08722713510087637</v>
      </c>
    </row>
    <row r="69" spans="1:18" ht="12">
      <c r="A69" s="15">
        <v>39933</v>
      </c>
      <c r="B69" s="3">
        <v>116.55</v>
      </c>
      <c r="C69" s="16">
        <f t="shared" si="0"/>
        <v>0.00017162962327294277</v>
      </c>
      <c r="D69">
        <v>87.3</v>
      </c>
      <c r="E69" s="16">
        <f t="shared" si="1"/>
        <v>0.0956325301204818</v>
      </c>
      <c r="F69">
        <v>9.07</v>
      </c>
      <c r="H69" s="16">
        <f t="shared" si="2"/>
        <v>0.23569482288828336</v>
      </c>
      <c r="I69">
        <v>35.98</v>
      </c>
      <c r="K69" s="16">
        <f t="shared" si="3"/>
        <v>0.12227074235807844</v>
      </c>
      <c r="L69">
        <v>82.63</v>
      </c>
      <c r="M69" s="16">
        <f t="shared" si="4"/>
        <v>0.1367450818544504</v>
      </c>
      <c r="O69" s="16">
        <f t="shared" si="9"/>
        <v>0.1220991127348055</v>
      </c>
      <c r="P69" s="16">
        <f t="shared" si="10"/>
        <v>0.13657345223117745</v>
      </c>
      <c r="Q69" s="16">
        <f t="shared" si="11"/>
        <v>0.23552319326501042</v>
      </c>
      <c r="R69" s="16">
        <f t="shared" si="12"/>
        <v>0.09546090049720886</v>
      </c>
    </row>
    <row r="70" spans="1:18" ht="12">
      <c r="A70" s="15">
        <v>39964</v>
      </c>
      <c r="B70" s="3">
        <v>116.57</v>
      </c>
      <c r="C70" s="16">
        <f t="shared" si="0"/>
        <v>0.00017160017160013747</v>
      </c>
      <c r="D70">
        <v>92.17</v>
      </c>
      <c r="E70" s="16">
        <f t="shared" si="1"/>
        <v>0.055784650630011506</v>
      </c>
      <c r="F70">
        <v>9.22</v>
      </c>
      <c r="G70">
        <v>0.03</v>
      </c>
      <c r="H70" s="16">
        <f t="shared" si="2"/>
        <v>0.019845644983461863</v>
      </c>
      <c r="I70">
        <v>34.35</v>
      </c>
      <c r="K70" s="16">
        <f t="shared" si="3"/>
        <v>-0.04530294608115604</v>
      </c>
      <c r="L70">
        <v>87.78</v>
      </c>
      <c r="M70" s="16">
        <f t="shared" si="4"/>
        <v>0.06232603170761232</v>
      </c>
      <c r="O70" s="16">
        <f t="shared" si="9"/>
        <v>-0.045474546252756175</v>
      </c>
      <c r="P70" s="16">
        <f t="shared" si="10"/>
        <v>0.06215443153601218</v>
      </c>
      <c r="Q70" s="16">
        <f t="shared" si="11"/>
        <v>0.019674044811861725</v>
      </c>
      <c r="R70" s="16">
        <f t="shared" si="12"/>
        <v>0.05561305045841137</v>
      </c>
    </row>
    <row r="71" spans="1:18" ht="12">
      <c r="A71" s="15">
        <v>39994</v>
      </c>
      <c r="B71" s="3">
        <v>116.58</v>
      </c>
      <c r="C71" s="16">
        <f>(B71-B70)/B70</f>
        <v>8.578536501677204E-05</v>
      </c>
      <c r="D71">
        <v>92.36</v>
      </c>
      <c r="E71" s="16">
        <f>(D71-D70)/D70</f>
        <v>0.002061408267332079</v>
      </c>
      <c r="F71">
        <v>10.33</v>
      </c>
      <c r="H71" s="16">
        <f>(F71+G71)/F70-1</f>
        <v>0.12039045553145322</v>
      </c>
      <c r="I71">
        <v>38.65</v>
      </c>
      <c r="J71">
        <v>0.08</v>
      </c>
      <c r="K71" s="16">
        <f>(I71+J71)/I70-1</f>
        <v>0.1275109170305675</v>
      </c>
      <c r="L71">
        <v>86.57</v>
      </c>
      <c r="M71" s="16">
        <f>(L71-L70)/L70</f>
        <v>-0.013784461152882297</v>
      </c>
      <c r="O71" s="16">
        <f t="shared" si="9"/>
        <v>0.12742513166555072</v>
      </c>
      <c r="P71" s="16">
        <f t="shared" si="10"/>
        <v>-0.013870246517899068</v>
      </c>
      <c r="Q71" s="16">
        <f t="shared" si="11"/>
        <v>0.12030467016643645</v>
      </c>
      <c r="R71" s="16">
        <f t="shared" si="12"/>
        <v>0.001975622902315307</v>
      </c>
    </row>
    <row r="72" spans="1:18" ht="12">
      <c r="A72" s="15">
        <v>40025</v>
      </c>
      <c r="B72" s="3">
        <v>116.6</v>
      </c>
      <c r="C72" s="16">
        <f>(B72-B71)/B71</f>
        <v>0.00017155601303822285</v>
      </c>
      <c r="D72">
        <v>99.34</v>
      </c>
      <c r="E72" s="16">
        <f>(D72-D71)/D71</f>
        <v>0.07557384148982248</v>
      </c>
      <c r="F72">
        <v>11.76</v>
      </c>
      <c r="H72" s="16">
        <f>(F72+G72)/F71-1</f>
        <v>0.13843175217812198</v>
      </c>
      <c r="I72">
        <v>43.3</v>
      </c>
      <c r="K72" s="16">
        <f>(I72+J72)/I71-1</f>
        <v>0.12031047865459255</v>
      </c>
      <c r="L72">
        <v>94.15</v>
      </c>
      <c r="M72" s="16">
        <f>(L72-L71)/L71</f>
        <v>0.08755920064687552</v>
      </c>
      <c r="O72" s="16">
        <f t="shared" si="9"/>
        <v>0.12013892264155432</v>
      </c>
      <c r="P72" s="16">
        <f t="shared" si="10"/>
        <v>0.08738764463383729</v>
      </c>
      <c r="Q72" s="16">
        <f t="shared" si="11"/>
        <v>0.13826019616508375</v>
      </c>
      <c r="R72" s="16">
        <f t="shared" si="12"/>
        <v>0.07540228547678425</v>
      </c>
    </row>
    <row r="73" spans="1:18" ht="12">
      <c r="A73" s="15">
        <v>40056</v>
      </c>
      <c r="B73" s="3">
        <v>116.61</v>
      </c>
      <c r="C73" s="16">
        <f>(B73-B72)/B72</f>
        <v>8.5763293310507E-05</v>
      </c>
      <c r="D73">
        <v>102.92</v>
      </c>
      <c r="E73" s="16">
        <f>(D73-D72)/D72</f>
        <v>0.03603784980873765</v>
      </c>
      <c r="F73">
        <v>12.05</v>
      </c>
      <c r="G73">
        <v>0.03</v>
      </c>
      <c r="H73" s="16">
        <f>(F73+G73)/F72-1</f>
        <v>0.027210884353741527</v>
      </c>
      <c r="I73">
        <v>44.89</v>
      </c>
      <c r="K73" s="16">
        <f>(I73+J73)/I72-1</f>
        <v>0.0367205542725173</v>
      </c>
      <c r="L73">
        <v>96.19</v>
      </c>
      <c r="M73" s="16">
        <f>(L73-L72)/L72</f>
        <v>0.021667551779075856</v>
      </c>
      <c r="O73" s="16">
        <f t="shared" si="9"/>
        <v>0.03663479097920679</v>
      </c>
      <c r="P73" s="16">
        <f t="shared" si="10"/>
        <v>0.02158178848576535</v>
      </c>
      <c r="Q73" s="16">
        <f t="shared" si="11"/>
        <v>0.02712512106043102</v>
      </c>
      <c r="R73" s="16">
        <f t="shared" si="12"/>
        <v>0.03595208651542714</v>
      </c>
    </row>
  </sheetData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Natasha  Hakim</cp:lastModifiedBy>
  <cp:lastPrinted>2009-09-22T16:32:22Z</cp:lastPrinted>
  <dcterms:created xsi:type="dcterms:W3CDTF">2000-02-23T19:07:42Z</dcterms:created>
  <dcterms:modified xsi:type="dcterms:W3CDTF">2009-09-27T23:41:30Z</dcterms:modified>
  <cp:category/>
  <cp:version/>
  <cp:contentType/>
  <cp:contentStatus/>
</cp:coreProperties>
</file>