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9375" windowHeight="4710"/>
  </bookViews>
  <sheets>
    <sheet name="P14-15A" sheetId="1" r:id="rId1"/>
    <sheet name="Given P14-15A" sheetId="5" r:id="rId2"/>
    <sheet name="P14-16A" sheetId="2" r:id="rId3"/>
    <sheet name="Given P14-16A" sheetId="6" r:id="rId4"/>
    <sheet name="P14-19A" sheetId="3" r:id="rId5"/>
    <sheet name="Given P14-19A" sheetId="4" r:id="rId6"/>
  </sheets>
  <calcPr calcId="125725"/>
</workbook>
</file>

<file path=xl/calcChain.xml><?xml version="1.0" encoding="utf-8"?>
<calcChain xmlns="http://schemas.openxmlformats.org/spreadsheetml/2006/main">
  <c r="C35" i="3"/>
  <c r="C29" i="2"/>
  <c r="C13"/>
  <c r="C12"/>
  <c r="C11"/>
  <c r="C10"/>
  <c r="C9"/>
  <c r="C8"/>
  <c r="B52" i="1"/>
  <c r="B19"/>
  <c r="C22" i="5"/>
  <c r="C24" s="1"/>
  <c r="C17"/>
  <c r="B30" i="4"/>
  <c r="B36" s="1"/>
  <c r="C22"/>
  <c r="B22"/>
  <c r="C15"/>
  <c r="B15"/>
  <c r="D22" i="3"/>
  <c r="D30"/>
  <c r="D27"/>
</calcChain>
</file>

<file path=xl/comments1.xml><?xml version="1.0" encoding="utf-8"?>
<comments xmlns="http://schemas.openxmlformats.org/spreadsheetml/2006/main">
  <authors>
    <author>x</author>
    <author>Jack Terry</author>
  </authors>
  <commentList>
    <comment ref="B12" authorId="0">
      <text>
        <r>
          <rPr>
            <sz val="9"/>
            <color indexed="81"/>
            <rFont val="Tahoma"/>
          </rPr>
          <t xml:space="preserve">Enter appropriate data in yellow cells.  Your entries for Net Cash Flow will be verified.
</t>
        </r>
      </text>
    </comment>
    <comment ref="B38" authorId="1">
      <text>
        <r>
          <rPr>
            <sz val="8"/>
            <color indexed="81"/>
            <rFont val="Tahoma"/>
            <family val="2"/>
          </rPr>
          <t>Enter appropriate data in yellow cells.  Your entries for Net Cash Flow will be verified.</t>
        </r>
        <r>
          <rPr>
            <b/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x</author>
    <author>Jack Terry</author>
  </authors>
  <commentList>
    <comment ref="B8" authorId="0">
      <text>
        <r>
          <rPr>
            <sz val="9"/>
            <color indexed="81"/>
            <rFont val="Tahoma"/>
          </rPr>
          <t xml:space="preserve">Enter appropriate data in yellow cells.  Your calculations will be verified.
</t>
        </r>
      </text>
    </comment>
    <comment ref="B21" authorId="1">
      <text>
        <r>
          <rPr>
            <sz val="8"/>
            <color indexed="81"/>
            <rFont val="Tahoma"/>
            <family val="2"/>
          </rPr>
          <t>Enter appropriate data in yellow cells.  Your entries for Net Cash Flows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B10" authorId="0">
      <text>
        <r>
          <rPr>
            <sz val="9"/>
            <color indexed="81"/>
            <rFont val="Tahoma"/>
          </rPr>
          <t xml:space="preserve">Enter appropriate data in yellow cells.  Your entries for Net Cash Flows from Operating, Investing, and Financing Activities will be verified.
</t>
        </r>
      </text>
    </comment>
  </commentList>
</comments>
</file>

<file path=xl/sharedStrings.xml><?xml version="1.0" encoding="utf-8"?>
<sst xmlns="http://schemas.openxmlformats.org/spreadsheetml/2006/main" count="164" uniqueCount="145">
  <si>
    <t>Student Name:</t>
  </si>
  <si>
    <t>Class:</t>
  </si>
  <si>
    <t>Account Title</t>
  </si>
  <si>
    <t>Accounts Receivable</t>
  </si>
  <si>
    <t>Merchandise Inventory</t>
  </si>
  <si>
    <t>Prepaid Insurance</t>
  </si>
  <si>
    <t>Salaries Payable</t>
  </si>
  <si>
    <t>Sales</t>
  </si>
  <si>
    <t>Insurance expense</t>
  </si>
  <si>
    <t>Net Cash Flow from Operating Activities:</t>
  </si>
  <si>
    <t>Statement of Cash Flows</t>
  </si>
  <si>
    <t>Cash Flow from Operating Activities:</t>
  </si>
  <si>
    <t xml:space="preserve">  Insurance</t>
  </si>
  <si>
    <t xml:space="preserve">  Salaries</t>
  </si>
  <si>
    <t>Marketable Securities</t>
  </si>
  <si>
    <t>Land</t>
  </si>
  <si>
    <t>Old machinery:</t>
  </si>
  <si>
    <t xml:space="preserve">  Cost</t>
  </si>
  <si>
    <t xml:space="preserve">  Accumulated depreciation</t>
  </si>
  <si>
    <t>Net Cash Flow from Investing Activities</t>
  </si>
  <si>
    <t xml:space="preserve">  Sales price</t>
  </si>
  <si>
    <t>Cash Flow from Investing Activities:</t>
  </si>
  <si>
    <t xml:space="preserve">  Inflow from Sale of Marketable Securities</t>
  </si>
  <si>
    <t xml:space="preserve">  Inflow from Sale of Equipment</t>
  </si>
  <si>
    <t xml:space="preserve">  Outflow to Purchase Land</t>
  </si>
  <si>
    <t xml:space="preserve">  Outflow to Purchase Equipment</t>
  </si>
  <si>
    <t>Net Cash Flow from Investing Activities:</t>
  </si>
  <si>
    <t xml:space="preserve"> Assets</t>
  </si>
  <si>
    <t xml:space="preserve">  Cash</t>
  </si>
  <si>
    <t xml:space="preserve">  Account Receivable</t>
  </si>
  <si>
    <t xml:space="preserve">  Merchandise Inventory</t>
  </si>
  <si>
    <t xml:space="preserve">  Prepaid Rent</t>
  </si>
  <si>
    <t xml:space="preserve">  Equipment</t>
  </si>
  <si>
    <t>Net Income</t>
  </si>
  <si>
    <t xml:space="preserve">  Accumulated Depreciation</t>
  </si>
  <si>
    <t xml:space="preserve">  Land</t>
  </si>
  <si>
    <t xml:space="preserve">  Increases in Current Liabilities:</t>
  </si>
  <si>
    <t xml:space="preserve">  Accounts Payable (Inventory)</t>
  </si>
  <si>
    <t xml:space="preserve">  Salaries Payable</t>
  </si>
  <si>
    <t>Less: Increases in Current Assets and</t>
  </si>
  <si>
    <t xml:space="preserve">  Decreases in Current Liabilities:</t>
  </si>
  <si>
    <t xml:space="preserve">  Common Stock, $25 par value</t>
  </si>
  <si>
    <t xml:space="preserve">  Retained Earnings</t>
  </si>
  <si>
    <t>Plus: Noncash charges</t>
  </si>
  <si>
    <t xml:space="preserve"> Sales</t>
  </si>
  <si>
    <t xml:space="preserve"> Cost of Goods Sold</t>
  </si>
  <si>
    <t xml:space="preserve"> Gross Profit</t>
  </si>
  <si>
    <t xml:space="preserve"> Operating Expenses:</t>
  </si>
  <si>
    <t xml:space="preserve">  Depreciation Expense</t>
  </si>
  <si>
    <t xml:space="preserve">  Rent Expense</t>
  </si>
  <si>
    <t xml:space="preserve">  Salaries Expense</t>
  </si>
  <si>
    <t xml:space="preserve">  Other Operating Expenses</t>
  </si>
  <si>
    <t xml:space="preserve"> Net Income</t>
  </si>
  <si>
    <t>Other Information:</t>
  </si>
  <si>
    <t>Plus: Beginning Cash Balance</t>
  </si>
  <si>
    <t xml:space="preserve"> Land purchase</t>
  </si>
  <si>
    <t>Ending Cash Balance</t>
  </si>
  <si>
    <t xml:space="preserve"> New equipment purchase</t>
  </si>
  <si>
    <t>Common stock issued</t>
  </si>
  <si>
    <t xml:space="preserve">  Accumulated depreciation.</t>
  </si>
  <si>
    <t>Net Cash Flow from Financing Activities:</t>
  </si>
  <si>
    <t>Cash Flows From Operating Activities:</t>
  </si>
  <si>
    <t>Plus: Decreases in Current Assets and</t>
  </si>
  <si>
    <t>REDWOOD CORPORATION</t>
  </si>
  <si>
    <t>Net Increase in Cash</t>
  </si>
  <si>
    <t>Computation of Cash Flows from Investing Activities</t>
  </si>
  <si>
    <t>Cashs Flow from Investing Activities:</t>
  </si>
  <si>
    <t>Cash Flows from Financing Activities:</t>
  </si>
  <si>
    <t>TOP BRANDS, INC.</t>
  </si>
  <si>
    <t>Accounts Payable</t>
  </si>
  <si>
    <t>Unearned Service Revenue</t>
  </si>
  <si>
    <t>Income Statement</t>
  </si>
  <si>
    <t>Cost of goods sold</t>
  </si>
  <si>
    <t>Service revenue</t>
  </si>
  <si>
    <t>Gross margin</t>
  </si>
  <si>
    <t>Salaries expense</t>
  </si>
  <si>
    <t>Depreciation expense</t>
  </si>
  <si>
    <t>Operating income</t>
  </si>
  <si>
    <t>Gain on sale of equipment</t>
  </si>
  <si>
    <t>Net income</t>
  </si>
  <si>
    <t>For the Year Ended December 31, 2009</t>
  </si>
  <si>
    <t>Cash flows from operating activieies:</t>
  </si>
  <si>
    <t>Cash collections from customers for sales</t>
  </si>
  <si>
    <t>Cash collections from customers for services</t>
  </si>
  <si>
    <t>Cash payments for:</t>
  </si>
  <si>
    <t xml:space="preserve">  Inventory</t>
  </si>
  <si>
    <t>Net cash inflow from operating activieies</t>
  </si>
  <si>
    <t>Requirement A - Direct Method:</t>
  </si>
  <si>
    <t>Requirement B - Indirect Method:</t>
  </si>
  <si>
    <t>Calculation of changes in current assets and liabilities:</t>
  </si>
  <si>
    <t>Accounts receivable</t>
  </si>
  <si>
    <t>Merchandise inventory</t>
  </si>
  <si>
    <t>Prepaid insurance</t>
  </si>
  <si>
    <t>Accounts payable</t>
  </si>
  <si>
    <t>Salaries payable</t>
  </si>
  <si>
    <t>Unearned revenue</t>
  </si>
  <si>
    <t>Account</t>
  </si>
  <si>
    <t>Change</t>
  </si>
  <si>
    <t>Add:</t>
  </si>
  <si>
    <t xml:space="preserve">  Decrease in accounts receivable</t>
  </si>
  <si>
    <t xml:space="preserve">  Decrease in prepaid insurance</t>
  </si>
  <si>
    <t xml:space="preserve">  Increase in accounts payable</t>
  </si>
  <si>
    <t xml:space="preserve">  Increase in salaries payable</t>
  </si>
  <si>
    <t>Deduct:</t>
  </si>
  <si>
    <t xml:space="preserve">  Increase in merchandise inventory</t>
  </si>
  <si>
    <t xml:space="preserve">  Decrease in unearned service revenue</t>
  </si>
  <si>
    <t xml:space="preserve">  Depreciation expense</t>
  </si>
  <si>
    <t>Add:  Noncash expenses</t>
  </si>
  <si>
    <t xml:space="preserve">  Gain on sale of equipment</t>
  </si>
  <si>
    <t>Net cash inflow from operating activities</t>
  </si>
  <si>
    <t>Problem 14-15A</t>
  </si>
  <si>
    <t>Problem 14-19A</t>
  </si>
  <si>
    <t>Problem 14-16A</t>
  </si>
  <si>
    <t>DESOTO COMPANY</t>
  </si>
  <si>
    <t>Equipment</t>
  </si>
  <si>
    <t>Buildings</t>
  </si>
  <si>
    <t>Additional information for 2009:</t>
  </si>
  <si>
    <t>Cost of marketable securities sold</t>
  </si>
  <si>
    <t>Loss on sale of marketable securities</t>
  </si>
  <si>
    <t>Cost of equipment purchased</t>
  </si>
  <si>
    <t>Equipment sold:</t>
  </si>
  <si>
    <t xml:space="preserve">  Gain on sale</t>
  </si>
  <si>
    <t>Original cost of demolished building</t>
  </si>
  <si>
    <t>Cost of land sold</t>
  </si>
  <si>
    <t>Selling price of land</t>
  </si>
  <si>
    <t>Purchase of Marketable Securities</t>
  </si>
  <si>
    <t>Sale of Marketable Securities</t>
  </si>
  <si>
    <t>Cost of Equipment Sold</t>
  </si>
  <si>
    <t>Sale of Equipment</t>
  </si>
  <si>
    <t>Purchase of Buildings</t>
  </si>
  <si>
    <t>Purchase of Land</t>
  </si>
  <si>
    <t xml:space="preserve">  Inflow from Sale of Land</t>
  </si>
  <si>
    <t xml:space="preserve">  Outflow to Purchase Marketable Securities</t>
  </si>
  <si>
    <t xml:space="preserve">  Outflow to Purchase Buildings</t>
  </si>
  <si>
    <t>Total Assets</t>
  </si>
  <si>
    <t>Liabilities</t>
  </si>
  <si>
    <t>Stockholders' Equity:</t>
  </si>
  <si>
    <t>Total Liabilities and Equity</t>
  </si>
  <si>
    <t>As of December 31</t>
  </si>
  <si>
    <t>Balance Sheets</t>
  </si>
  <si>
    <t>For the Year Ended December 31, 2010</t>
  </si>
  <si>
    <t>For the Period Ended December 31, 2010</t>
  </si>
  <si>
    <t>Given Data P14-19A:</t>
  </si>
  <si>
    <t>Given Data P14-16A:</t>
  </si>
  <si>
    <t>Given Data P14-15A: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</si>
</sst>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7" formatCode="_(* #,##0_);_(* \(#,##0\);_(* &quot;-&quot;??_);_(@_)"/>
  </numFmts>
  <fonts count="10">
    <font>
      <sz val="10"/>
      <name val="Arial"/>
    </font>
    <font>
      <b/>
      <sz val="10"/>
      <name val="Arial"/>
    </font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</font>
    <font>
      <sz val="10"/>
      <color indexed="10"/>
      <name val="Arial"/>
      <family val="2"/>
    </font>
    <font>
      <b/>
      <sz val="8"/>
      <color indexed="81"/>
      <name val="Tahoma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44"/>
      </bottom>
      <diagonal/>
    </border>
    <border>
      <left/>
      <right style="hair">
        <color indexed="44"/>
      </right>
      <top style="thin">
        <color indexed="64"/>
      </top>
      <bottom style="hair">
        <color indexed="44"/>
      </bottom>
      <diagonal/>
    </border>
    <border>
      <left/>
      <right style="hair">
        <color indexed="44"/>
      </right>
      <top/>
      <bottom style="hair">
        <color indexed="44"/>
      </bottom>
      <diagonal/>
    </border>
    <border>
      <left/>
      <right style="hair">
        <color indexed="44"/>
      </right>
      <top style="hair">
        <color indexed="44"/>
      </top>
      <bottom/>
      <diagonal/>
    </border>
    <border>
      <left/>
      <right/>
      <top style="hair">
        <color indexed="44"/>
      </top>
      <bottom style="hair">
        <color indexed="44"/>
      </bottom>
      <diagonal/>
    </border>
    <border>
      <left/>
      <right/>
      <top style="hair">
        <color indexed="44"/>
      </top>
      <bottom style="thin">
        <color indexed="64"/>
      </bottom>
      <diagonal/>
    </border>
    <border>
      <left/>
      <right/>
      <top style="hair">
        <color indexed="4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44"/>
      </right>
      <top/>
      <bottom/>
      <diagonal/>
    </border>
    <border>
      <left/>
      <right style="hair">
        <color indexed="44"/>
      </right>
      <top style="hair">
        <color indexed="44"/>
      </top>
      <bottom style="hair">
        <color indexed="4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5" fillId="0" borderId="0" xfId="0" quotePrefix="1" applyFont="1" applyBorder="1" applyAlignment="1" applyProtection="1">
      <alignment horizontal="left"/>
    </xf>
    <xf numFmtId="0" fontId="0" fillId="0" borderId="0" xfId="0" applyAlignment="1"/>
    <xf numFmtId="0" fontId="4" fillId="0" borderId="0" xfId="0" applyFont="1"/>
    <xf numFmtId="0" fontId="1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5" fontId="4" fillId="2" borderId="0" xfId="2" applyNumberFormat="1" applyFont="1" applyFill="1"/>
    <xf numFmtId="167" fontId="4" fillId="2" borderId="0" xfId="1" applyNumberFormat="1" applyFont="1" applyFill="1"/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/>
    <xf numFmtId="0" fontId="0" fillId="2" borderId="0" xfId="0" applyFill="1"/>
    <xf numFmtId="0" fontId="7" fillId="2" borderId="0" xfId="0" applyFont="1" applyFill="1" applyAlignment="1">
      <alignment horizontal="center"/>
    </xf>
    <xf numFmtId="165" fontId="4" fillId="2" borderId="0" xfId="0" applyNumberFormat="1" applyFont="1" applyFill="1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2" borderId="2" xfId="2" applyNumberFormat="1" applyFont="1" applyFill="1" applyBorder="1"/>
    <xf numFmtId="167" fontId="0" fillId="2" borderId="1" xfId="1" applyNumberFormat="1" applyFont="1" applyFill="1" applyBorder="1"/>
    <xf numFmtId="0" fontId="4" fillId="3" borderId="0" xfId="0" applyFont="1" applyFill="1"/>
    <xf numFmtId="0" fontId="4" fillId="2" borderId="0" xfId="0" applyFont="1" applyFill="1" applyBorder="1"/>
    <xf numFmtId="37" fontId="4" fillId="2" borderId="0" xfId="0" applyNumberFormat="1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42" fontId="4" fillId="2" borderId="0" xfId="0" applyNumberFormat="1" applyFont="1" applyFill="1"/>
    <xf numFmtId="41" fontId="4" fillId="2" borderId="0" xfId="0" applyNumberFormat="1" applyFont="1" applyFill="1"/>
    <xf numFmtId="41" fontId="0" fillId="2" borderId="0" xfId="0" applyNumberFormat="1" applyFill="1"/>
    <xf numFmtId="41" fontId="4" fillId="2" borderId="1" xfId="0" applyNumberFormat="1" applyFont="1" applyFill="1" applyBorder="1"/>
    <xf numFmtId="41" fontId="0" fillId="2" borderId="1" xfId="0" applyNumberFormat="1" applyFill="1" applyBorder="1"/>
    <xf numFmtId="42" fontId="0" fillId="2" borderId="2" xfId="0" applyNumberFormat="1" applyFill="1" applyBorder="1"/>
    <xf numFmtId="0" fontId="4" fillId="2" borderId="0" xfId="0" applyFont="1" applyFill="1" applyAlignment="1">
      <alignment horizontal="left"/>
    </xf>
    <xf numFmtId="167" fontId="4" fillId="2" borderId="0" xfId="1" applyNumberFormat="1" applyFont="1" applyFill="1" applyBorder="1"/>
    <xf numFmtId="0" fontId="4" fillId="0" borderId="0" xfId="0" applyFont="1" applyBorder="1"/>
    <xf numFmtId="165" fontId="4" fillId="2" borderId="0" xfId="0" applyNumberFormat="1" applyFont="1" applyFill="1" applyBorder="1"/>
    <xf numFmtId="41" fontId="4" fillId="4" borderId="1" xfId="0" applyNumberFormat="1" applyFont="1" applyFill="1" applyBorder="1" applyProtection="1">
      <protection locked="0"/>
    </xf>
    <xf numFmtId="42" fontId="4" fillId="4" borderId="2" xfId="0" applyNumberFormat="1" applyFont="1" applyFill="1" applyBorder="1" applyProtection="1">
      <protection locked="0"/>
    </xf>
    <xf numFmtId="41" fontId="4" fillId="4" borderId="0" xfId="0" applyNumberFormat="1" applyFont="1" applyFill="1" applyBorder="1" applyProtection="1">
      <protection locked="0"/>
    </xf>
    <xf numFmtId="41" fontId="4" fillId="4" borderId="3" xfId="1" applyNumberFormat="1" applyFont="1" applyFill="1" applyBorder="1" applyProtection="1">
      <protection locked="0"/>
    </xf>
    <xf numFmtId="41" fontId="4" fillId="4" borderId="0" xfId="1" applyNumberFormat="1" applyFont="1" applyFill="1" applyBorder="1" applyProtection="1">
      <protection locked="0"/>
    </xf>
    <xf numFmtId="41" fontId="4" fillId="4" borderId="3" xfId="0" applyNumberFormat="1" applyFont="1" applyFill="1" applyBorder="1" applyProtection="1">
      <protection locked="0"/>
    </xf>
    <xf numFmtId="42" fontId="4" fillId="4" borderId="0" xfId="0" applyNumberFormat="1" applyFont="1" applyFill="1" applyProtection="1">
      <protection locked="0"/>
    </xf>
    <xf numFmtId="42" fontId="4" fillId="4" borderId="4" xfId="0" applyNumberFormat="1" applyFont="1" applyFill="1" applyBorder="1" applyProtection="1">
      <protection locked="0"/>
    </xf>
    <xf numFmtId="42" fontId="4" fillId="4" borderId="3" xfId="0" applyNumberFormat="1" applyFont="1" applyFill="1" applyBorder="1" applyProtection="1">
      <protection locked="0"/>
    </xf>
    <xf numFmtId="41" fontId="4" fillId="4" borderId="5" xfId="0" applyNumberFormat="1" applyFont="1" applyFill="1" applyBorder="1" applyProtection="1">
      <protection locked="0"/>
    </xf>
    <xf numFmtId="41" fontId="4" fillId="4" borderId="6" xfId="0" applyNumberFormat="1" applyFont="1" applyFill="1" applyBorder="1" applyProtection="1">
      <protection locked="0"/>
    </xf>
    <xf numFmtId="167" fontId="4" fillId="4" borderId="3" xfId="1" applyNumberFormat="1" applyFont="1" applyFill="1" applyBorder="1" applyProtection="1">
      <protection locked="0"/>
    </xf>
    <xf numFmtId="167" fontId="4" fillId="4" borderId="7" xfId="1" applyNumberFormat="1" applyFont="1" applyFill="1" applyBorder="1" applyProtection="1">
      <protection locked="0"/>
    </xf>
    <xf numFmtId="41" fontId="4" fillId="4" borderId="8" xfId="2" applyNumberFormat="1" applyFont="1" applyFill="1" applyBorder="1" applyProtection="1">
      <protection locked="0"/>
    </xf>
    <xf numFmtId="165" fontId="4" fillId="4" borderId="2" xfId="2" applyNumberFormat="1" applyFont="1" applyFill="1" applyBorder="1" applyProtection="1">
      <protection locked="0"/>
    </xf>
    <xf numFmtId="165" fontId="0" fillId="4" borderId="0" xfId="2" applyNumberFormat="1" applyFont="1" applyFill="1" applyAlignment="1" applyProtection="1">
      <protection locked="0"/>
    </xf>
    <xf numFmtId="167" fontId="0" fillId="4" borderId="9" xfId="1" applyNumberFormat="1" applyFont="1" applyFill="1" applyBorder="1" applyAlignment="1" applyProtection="1">
      <protection locked="0"/>
    </xf>
    <xf numFmtId="0" fontId="5" fillId="0" borderId="0" xfId="0" applyFont="1" applyProtection="1">
      <protection locked="0"/>
    </xf>
    <xf numFmtId="165" fontId="4" fillId="4" borderId="10" xfId="0" applyNumberFormat="1" applyFont="1" applyFill="1" applyBorder="1" applyProtection="1">
      <protection locked="0"/>
    </xf>
    <xf numFmtId="165" fontId="4" fillId="4" borderId="0" xfId="0" applyNumberFormat="1" applyFont="1" applyFill="1" applyProtection="1">
      <protection locked="0"/>
    </xf>
    <xf numFmtId="167" fontId="4" fillId="4" borderId="7" xfId="0" applyNumberFormat="1" applyFont="1" applyFill="1" applyBorder="1" applyProtection="1">
      <protection locked="0"/>
    </xf>
    <xf numFmtId="167" fontId="4" fillId="4" borderId="0" xfId="0" applyNumberFormat="1" applyFont="1" applyFill="1" applyBorder="1" applyProtection="1">
      <protection locked="0"/>
    </xf>
    <xf numFmtId="42" fontId="2" fillId="4" borderId="3" xfId="2" applyNumberFormat="1" applyFill="1" applyBorder="1" applyAlignment="1" applyProtection="1">
      <protection locked="0"/>
    </xf>
    <xf numFmtId="42" fontId="2" fillId="4" borderId="0" xfId="2" applyNumberFormat="1" applyFill="1" applyAlignment="1" applyProtection="1">
      <protection locked="0"/>
    </xf>
    <xf numFmtId="42" fontId="2" fillId="4" borderId="7" xfId="1" applyNumberFormat="1" applyFill="1" applyBorder="1" applyAlignment="1" applyProtection="1">
      <protection locked="0"/>
    </xf>
    <xf numFmtId="0" fontId="3" fillId="2" borderId="0" xfId="0" applyFont="1" applyFill="1"/>
    <xf numFmtId="167" fontId="4" fillId="4" borderId="0" xfId="1" applyNumberFormat="1" applyFont="1" applyFill="1" applyProtection="1">
      <protection locked="0"/>
    </xf>
    <xf numFmtId="167" fontId="4" fillId="4" borderId="1" xfId="1" applyNumberFormat="1" applyFont="1" applyFill="1" applyBorder="1" applyProtection="1">
      <protection locked="0"/>
    </xf>
    <xf numFmtId="5" fontId="4" fillId="4" borderId="0" xfId="1" applyNumberFormat="1" applyFont="1" applyFill="1" applyProtection="1">
      <protection locked="0"/>
    </xf>
    <xf numFmtId="0" fontId="4" fillId="4" borderId="11" xfId="0" applyFont="1" applyFill="1" applyBorder="1" applyProtection="1">
      <protection locked="0"/>
    </xf>
    <xf numFmtId="0" fontId="4" fillId="4" borderId="12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165" fontId="4" fillId="4" borderId="0" xfId="2" applyNumberFormat="1" applyFont="1" applyFill="1" applyProtection="1">
      <protection locked="0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Y52"/>
  <sheetViews>
    <sheetView showGridLines="0" tabSelected="1" zoomScaleNormal="100" workbookViewId="0">
      <selection activeCell="B1" sqref="B1"/>
    </sheetView>
  </sheetViews>
  <sheetFormatPr defaultRowHeight="12.75"/>
  <cols>
    <col min="1" max="1" width="38.5703125" customWidth="1"/>
    <col min="2" max="2" width="11.28515625" bestFit="1" customWidth="1"/>
    <col min="3" max="3" width="10.42578125" bestFit="1" customWidth="1"/>
    <col min="4" max="4" width="9.85546875" style="6" bestFit="1" customWidth="1"/>
    <col min="5" max="5" width="2.28515625" style="6" customWidth="1"/>
    <col min="6" max="25" width="9.140625" style="6"/>
  </cols>
  <sheetData>
    <row r="1" spans="1:5">
      <c r="A1" s="2" t="s">
        <v>0</v>
      </c>
      <c r="B1" s="58"/>
      <c r="C1" s="6"/>
    </row>
    <row r="2" spans="1:5">
      <c r="A2" s="2" t="s">
        <v>1</v>
      </c>
      <c r="B2" s="58"/>
      <c r="C2" s="6"/>
    </row>
    <row r="3" spans="1:5">
      <c r="A3" s="3"/>
      <c r="B3" s="4" t="s">
        <v>110</v>
      </c>
      <c r="C3" s="6"/>
    </row>
    <row r="4" spans="1:5">
      <c r="A4" s="6"/>
      <c r="B4" s="6"/>
      <c r="C4" s="6"/>
    </row>
    <row r="5" spans="1:5">
      <c r="A5" s="9" t="s">
        <v>87</v>
      </c>
      <c r="B5" s="9"/>
      <c r="C5" s="9"/>
      <c r="D5" s="9"/>
      <c r="E5" s="9"/>
    </row>
    <row r="6" spans="1:5">
      <c r="A6" s="9"/>
      <c r="B6" s="9"/>
      <c r="C6" s="9"/>
      <c r="D6" s="9"/>
      <c r="E6" s="9"/>
    </row>
    <row r="7" spans="1:5">
      <c r="A7" s="74" t="s">
        <v>68</v>
      </c>
      <c r="B7" s="74"/>
      <c r="C7" s="74"/>
      <c r="D7" s="9"/>
      <c r="E7" s="9"/>
    </row>
    <row r="8" spans="1:5">
      <c r="A8" s="75" t="s">
        <v>10</v>
      </c>
      <c r="B8" s="75"/>
      <c r="C8" s="75"/>
      <c r="D8" s="9"/>
      <c r="E8" s="9"/>
    </row>
    <row r="9" spans="1:5">
      <c r="A9" s="76" t="s">
        <v>80</v>
      </c>
      <c r="B9" s="76"/>
      <c r="C9" s="76"/>
      <c r="D9" s="9"/>
      <c r="E9" s="9"/>
    </row>
    <row r="10" spans="1:5">
      <c r="A10" s="10"/>
      <c r="B10" s="10"/>
      <c r="C10" s="10"/>
      <c r="D10" s="9"/>
      <c r="E10" s="9"/>
    </row>
    <row r="11" spans="1:5">
      <c r="A11" s="37" t="s">
        <v>81</v>
      </c>
      <c r="B11" s="10"/>
      <c r="C11" s="10"/>
      <c r="D11" s="9"/>
      <c r="E11" s="9"/>
    </row>
    <row r="12" spans="1:5">
      <c r="A12" s="17" t="s">
        <v>82</v>
      </c>
      <c r="B12" s="56"/>
      <c r="C12" s="17"/>
      <c r="D12" s="9"/>
      <c r="E12" s="9"/>
    </row>
    <row r="13" spans="1:5">
      <c r="A13" s="17" t="s">
        <v>83</v>
      </c>
      <c r="B13" s="57"/>
      <c r="C13" s="9"/>
      <c r="D13" s="9"/>
      <c r="E13" s="9"/>
    </row>
    <row r="14" spans="1:5">
      <c r="A14" s="9" t="s">
        <v>84</v>
      </c>
      <c r="B14" s="38"/>
      <c r="C14" s="9"/>
      <c r="D14" s="9"/>
      <c r="E14" s="9"/>
    </row>
    <row r="15" spans="1:5">
      <c r="A15" s="9" t="s">
        <v>85</v>
      </c>
      <c r="B15" s="52"/>
      <c r="C15" s="9"/>
      <c r="D15" s="9"/>
      <c r="E15" s="9"/>
    </row>
    <row r="16" spans="1:5">
      <c r="A16" s="9" t="s">
        <v>12</v>
      </c>
      <c r="B16" s="53"/>
      <c r="C16" s="9"/>
      <c r="D16" s="9"/>
      <c r="E16" s="9"/>
    </row>
    <row r="17" spans="1:5">
      <c r="A17" s="9" t="s">
        <v>13</v>
      </c>
      <c r="B17" s="54"/>
      <c r="C17" s="9"/>
      <c r="D17" s="9"/>
      <c r="E17" s="9"/>
    </row>
    <row r="18" spans="1:5" ht="13.5" thickBot="1">
      <c r="A18" s="18" t="s">
        <v>86</v>
      </c>
      <c r="B18" s="55"/>
      <c r="C18" s="9"/>
      <c r="D18" s="9"/>
      <c r="E18" s="9"/>
    </row>
    <row r="19" spans="1:5" ht="13.5" thickTop="1">
      <c r="A19" s="18"/>
      <c r="B19" s="19" t="str">
        <f>IF(B18="","",IF(B18=28700,"Correct!","Try again!"))</f>
        <v/>
      </c>
      <c r="C19" s="9"/>
      <c r="D19" s="9"/>
      <c r="E19" s="9"/>
    </row>
    <row r="20" spans="1:5">
      <c r="A20" s="9"/>
      <c r="B20" s="9"/>
      <c r="C20" s="9"/>
      <c r="D20" s="9"/>
      <c r="E20" s="9"/>
    </row>
    <row r="21" spans="1:5">
      <c r="A21" s="9"/>
      <c r="B21" s="9"/>
      <c r="C21" s="9"/>
      <c r="D21" s="9"/>
      <c r="E21" s="9"/>
    </row>
    <row r="22" spans="1:5">
      <c r="A22" s="9" t="s">
        <v>88</v>
      </c>
      <c r="B22" s="9"/>
      <c r="C22" s="9"/>
      <c r="D22" s="9"/>
      <c r="E22" s="9"/>
    </row>
    <row r="23" spans="1:5">
      <c r="A23" s="9"/>
      <c r="B23" s="9"/>
      <c r="C23" s="9"/>
      <c r="D23" s="9"/>
      <c r="E23" s="9"/>
    </row>
    <row r="24" spans="1:5">
      <c r="A24" s="9" t="s">
        <v>89</v>
      </c>
      <c r="B24" s="9"/>
      <c r="C24" s="9"/>
      <c r="D24" s="9"/>
      <c r="E24" s="9"/>
    </row>
    <row r="25" spans="1:5">
      <c r="A25" s="30" t="s">
        <v>96</v>
      </c>
      <c r="B25" s="30">
        <v>2009</v>
      </c>
      <c r="C25" s="30">
        <v>2008</v>
      </c>
      <c r="D25" s="30" t="s">
        <v>97</v>
      </c>
      <c r="E25" s="9"/>
    </row>
    <row r="26" spans="1:5">
      <c r="A26" s="9" t="s">
        <v>90</v>
      </c>
      <c r="B26" s="48"/>
      <c r="C26" s="48"/>
      <c r="D26" s="49"/>
      <c r="E26" s="9"/>
    </row>
    <row r="27" spans="1:5">
      <c r="A27" s="9" t="s">
        <v>91</v>
      </c>
      <c r="B27" s="50"/>
      <c r="C27" s="50"/>
      <c r="D27" s="46"/>
      <c r="E27" s="9"/>
    </row>
    <row r="28" spans="1:5">
      <c r="A28" s="9" t="s">
        <v>92</v>
      </c>
      <c r="B28" s="50"/>
      <c r="C28" s="50"/>
      <c r="D28" s="46"/>
      <c r="E28" s="9"/>
    </row>
    <row r="29" spans="1:5">
      <c r="A29" s="9" t="s">
        <v>93</v>
      </c>
      <c r="B29" s="50"/>
      <c r="C29" s="50"/>
      <c r="D29" s="46"/>
      <c r="E29" s="9"/>
    </row>
    <row r="30" spans="1:5">
      <c r="A30" s="9" t="s">
        <v>94</v>
      </c>
      <c r="B30" s="50"/>
      <c r="C30" s="50"/>
      <c r="D30" s="46"/>
      <c r="E30" s="9"/>
    </row>
    <row r="31" spans="1:5">
      <c r="A31" s="9" t="s">
        <v>95</v>
      </c>
      <c r="B31" s="51"/>
      <c r="C31" s="51"/>
      <c r="D31" s="46"/>
      <c r="E31" s="9"/>
    </row>
    <row r="32" spans="1:5">
      <c r="A32" s="9"/>
      <c r="B32" s="9"/>
      <c r="C32" s="9"/>
      <c r="D32" s="9"/>
      <c r="E32" s="9"/>
    </row>
    <row r="33" spans="1:9">
      <c r="A33" s="74" t="s">
        <v>68</v>
      </c>
      <c r="B33" s="74"/>
      <c r="C33" s="74"/>
      <c r="D33" s="9"/>
      <c r="E33" s="9"/>
    </row>
    <row r="34" spans="1:9">
      <c r="A34" s="75" t="s">
        <v>10</v>
      </c>
      <c r="B34" s="75"/>
      <c r="C34" s="75"/>
      <c r="D34" s="9"/>
      <c r="E34" s="9"/>
    </row>
    <row r="35" spans="1:9">
      <c r="A35" s="76" t="s">
        <v>80</v>
      </c>
      <c r="B35" s="76"/>
      <c r="C35" s="76"/>
      <c r="D35" s="9"/>
      <c r="E35" s="9"/>
    </row>
    <row r="36" spans="1:9">
      <c r="A36" s="8"/>
      <c r="B36" s="8"/>
      <c r="C36" s="8"/>
      <c r="D36" s="9"/>
      <c r="E36" s="9"/>
    </row>
    <row r="37" spans="1:9">
      <c r="A37" s="9" t="s">
        <v>11</v>
      </c>
      <c r="B37" s="9"/>
      <c r="C37" s="9"/>
      <c r="D37" s="9"/>
      <c r="E37" s="9"/>
      <c r="I37" s="39"/>
    </row>
    <row r="38" spans="1:9">
      <c r="A38" s="9" t="s">
        <v>33</v>
      </c>
      <c r="B38" s="47"/>
      <c r="C38" s="9"/>
      <c r="D38" s="9"/>
      <c r="E38" s="9"/>
    </row>
    <row r="39" spans="1:9">
      <c r="A39" s="9" t="s">
        <v>98</v>
      </c>
      <c r="B39" s="40"/>
      <c r="C39" s="27"/>
      <c r="D39" s="9"/>
      <c r="E39" s="9"/>
    </row>
    <row r="40" spans="1:9">
      <c r="A40" s="9" t="s">
        <v>99</v>
      </c>
      <c r="B40" s="46"/>
      <c r="C40" s="40"/>
      <c r="D40" s="9"/>
      <c r="E40" s="9"/>
    </row>
    <row r="41" spans="1:9">
      <c r="A41" s="9" t="s">
        <v>100</v>
      </c>
      <c r="B41" s="46"/>
      <c r="C41" s="27"/>
      <c r="D41" s="9"/>
      <c r="E41" s="9"/>
    </row>
    <row r="42" spans="1:9">
      <c r="A42" s="9" t="s">
        <v>101</v>
      </c>
      <c r="B42" s="44"/>
      <c r="C42" s="38"/>
      <c r="D42" s="9"/>
      <c r="E42" s="9"/>
    </row>
    <row r="43" spans="1:9">
      <c r="A43" s="9" t="s">
        <v>102</v>
      </c>
      <c r="B43" s="45"/>
      <c r="C43" s="38"/>
      <c r="D43" s="9"/>
      <c r="E43" s="9"/>
    </row>
    <row r="44" spans="1:9">
      <c r="A44" s="9" t="s">
        <v>103</v>
      </c>
      <c r="B44" s="38"/>
      <c r="C44" s="38"/>
      <c r="D44" s="9"/>
      <c r="E44" s="9"/>
    </row>
    <row r="45" spans="1:9">
      <c r="A45" s="9" t="s">
        <v>104</v>
      </c>
      <c r="B45" s="44"/>
      <c r="C45" s="38"/>
      <c r="D45" s="9"/>
      <c r="E45" s="9"/>
    </row>
    <row r="46" spans="1:9">
      <c r="A46" s="9" t="s">
        <v>105</v>
      </c>
      <c r="B46" s="45"/>
      <c r="C46" s="38"/>
      <c r="D46" s="9"/>
      <c r="E46" s="9"/>
    </row>
    <row r="47" spans="1:9">
      <c r="A47" s="9" t="s">
        <v>107</v>
      </c>
      <c r="B47" s="27"/>
      <c r="C47" s="40"/>
      <c r="D47" s="9"/>
      <c r="E47" s="9"/>
    </row>
    <row r="48" spans="1:9">
      <c r="A48" s="9" t="s">
        <v>106</v>
      </c>
      <c r="B48" s="43"/>
      <c r="C48" s="40"/>
      <c r="D48" s="9"/>
      <c r="E48" s="9"/>
    </row>
    <row r="49" spans="1:5">
      <c r="A49" s="9" t="s">
        <v>103</v>
      </c>
      <c r="B49" s="27"/>
      <c r="C49" s="40"/>
      <c r="D49" s="9"/>
      <c r="E49" s="9"/>
    </row>
    <row r="50" spans="1:5">
      <c r="A50" s="9" t="s">
        <v>108</v>
      </c>
      <c r="B50" s="41"/>
      <c r="C50" s="40"/>
      <c r="D50" s="9"/>
      <c r="E50" s="9"/>
    </row>
    <row r="51" spans="1:5" ht="13.5" thickBot="1">
      <c r="A51" s="9" t="s">
        <v>109</v>
      </c>
      <c r="B51" s="42"/>
      <c r="C51" s="40"/>
      <c r="D51" s="9"/>
      <c r="E51" s="9"/>
    </row>
    <row r="52" spans="1:5" ht="13.5" thickTop="1">
      <c r="A52" s="18"/>
      <c r="B52" s="19" t="str">
        <f>IF(B51="","",IF(B51=28700,"Correct!","Try again!"))</f>
        <v/>
      </c>
      <c r="C52" s="19"/>
      <c r="D52" s="9"/>
      <c r="E52" s="9"/>
    </row>
  </sheetData>
  <sheetProtection password="C690" sheet="1" objects="1" scenarios="1" selectLockedCells="1"/>
  <mergeCells count="6">
    <mergeCell ref="A7:C7"/>
    <mergeCell ref="A8:C8"/>
    <mergeCell ref="A35:C35"/>
    <mergeCell ref="A34:C34"/>
    <mergeCell ref="A33:C33"/>
    <mergeCell ref="A9:C9"/>
  </mergeCells>
  <phoneticPr fontId="0" type="noConversion"/>
  <printOptions horizontalCentered="1" gridLinesSet="0"/>
  <pageMargins left="0" right="0" top="1" bottom="1" header="0" footer="0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25"/>
  <sheetViews>
    <sheetView showGridLines="0" workbookViewId="0"/>
  </sheetViews>
  <sheetFormatPr defaultRowHeight="12.75"/>
  <cols>
    <col min="1" max="1" width="25.7109375" bestFit="1" customWidth="1"/>
    <col min="2" max="3" width="9.7109375" bestFit="1" customWidth="1"/>
  </cols>
  <sheetData>
    <row r="1" spans="1:3">
      <c r="A1" s="6" t="s">
        <v>144</v>
      </c>
      <c r="B1" s="6"/>
      <c r="C1" s="6"/>
    </row>
    <row r="2" spans="1:3">
      <c r="A2" s="6"/>
      <c r="B2" s="6"/>
      <c r="C2" s="6"/>
    </row>
    <row r="3" spans="1:3">
      <c r="A3" s="7" t="s">
        <v>68</v>
      </c>
      <c r="B3" s="8"/>
      <c r="C3" s="8"/>
    </row>
    <row r="4" spans="1:3">
      <c r="A4" s="9"/>
      <c r="B4" s="9"/>
      <c r="C4" s="9"/>
    </row>
    <row r="5" spans="1:3">
      <c r="A5" s="29" t="s">
        <v>2</v>
      </c>
      <c r="B5" s="30">
        <v>2009</v>
      </c>
      <c r="C5" s="30">
        <v>2008</v>
      </c>
    </row>
    <row r="6" spans="1:3">
      <c r="A6" s="9" t="s">
        <v>3</v>
      </c>
      <c r="B6" s="13">
        <v>24000</v>
      </c>
      <c r="C6" s="13">
        <v>26000</v>
      </c>
    </row>
    <row r="7" spans="1:3">
      <c r="A7" s="9" t="s">
        <v>4</v>
      </c>
      <c r="B7" s="14">
        <v>56000</v>
      </c>
      <c r="C7" s="14">
        <v>52000</v>
      </c>
    </row>
    <row r="8" spans="1:3">
      <c r="A8" s="9" t="s">
        <v>5</v>
      </c>
      <c r="B8" s="14">
        <v>19000</v>
      </c>
      <c r="C8" s="14">
        <v>24000</v>
      </c>
    </row>
    <row r="9" spans="1:3">
      <c r="A9" s="9" t="s">
        <v>69</v>
      </c>
      <c r="B9" s="14">
        <v>23000</v>
      </c>
      <c r="C9" s="14">
        <v>20000</v>
      </c>
    </row>
    <row r="10" spans="1:3">
      <c r="A10" s="9" t="s">
        <v>6</v>
      </c>
      <c r="B10" s="14">
        <v>4600</v>
      </c>
      <c r="C10" s="14">
        <v>4200</v>
      </c>
    </row>
    <row r="11" spans="1:3">
      <c r="A11" s="9" t="s">
        <v>70</v>
      </c>
      <c r="B11" s="14">
        <v>1000</v>
      </c>
      <c r="C11" s="14">
        <v>2700</v>
      </c>
    </row>
    <row r="12" spans="1:3">
      <c r="A12" s="9"/>
      <c r="B12" s="9"/>
      <c r="C12" s="9"/>
    </row>
    <row r="13" spans="1:3">
      <c r="A13" s="77" t="s">
        <v>71</v>
      </c>
      <c r="B13" s="77"/>
      <c r="C13" s="77"/>
    </row>
    <row r="14" spans="1:3">
      <c r="A14" s="78">
        <v>2009</v>
      </c>
      <c r="B14" s="78"/>
      <c r="C14" s="78"/>
    </row>
    <row r="15" spans="1:3">
      <c r="A15" s="9" t="s">
        <v>7</v>
      </c>
      <c r="B15" s="13"/>
      <c r="C15" s="31">
        <v>603000</v>
      </c>
    </row>
    <row r="16" spans="1:3">
      <c r="A16" s="9" t="s">
        <v>72</v>
      </c>
      <c r="B16" s="14"/>
      <c r="C16" s="34">
        <v>-383000</v>
      </c>
    </row>
    <row r="17" spans="1:3">
      <c r="A17" s="9" t="s">
        <v>74</v>
      </c>
      <c r="B17" s="14"/>
      <c r="C17" s="32">
        <f>SUM(C15:C16)</f>
        <v>220000</v>
      </c>
    </row>
    <row r="18" spans="1:3">
      <c r="A18" s="9" t="s">
        <v>73</v>
      </c>
      <c r="B18" s="14"/>
      <c r="C18" s="32">
        <v>4000</v>
      </c>
    </row>
    <row r="19" spans="1:3">
      <c r="A19" s="9" t="s">
        <v>8</v>
      </c>
      <c r="B19" s="14"/>
      <c r="C19" s="32">
        <v>-40000</v>
      </c>
    </row>
    <row r="20" spans="1:3">
      <c r="A20" s="9" t="s">
        <v>75</v>
      </c>
      <c r="B20" s="18"/>
      <c r="C20" s="33">
        <v>-160000</v>
      </c>
    </row>
    <row r="21" spans="1:3">
      <c r="A21" s="9" t="s">
        <v>76</v>
      </c>
      <c r="B21" s="18"/>
      <c r="C21" s="35">
        <v>-6000</v>
      </c>
    </row>
    <row r="22" spans="1:3">
      <c r="A22" s="9" t="s">
        <v>77</v>
      </c>
      <c r="B22" s="18"/>
      <c r="C22" s="33">
        <f>SUM(C17:C21)</f>
        <v>18000</v>
      </c>
    </row>
    <row r="23" spans="1:3">
      <c r="A23" s="9" t="s">
        <v>78</v>
      </c>
      <c r="B23" s="18"/>
      <c r="C23" s="35">
        <v>3000</v>
      </c>
    </row>
    <row r="24" spans="1:3" ht="13.5" thickBot="1">
      <c r="A24" s="9" t="s">
        <v>79</v>
      </c>
      <c r="B24" s="18"/>
      <c r="C24" s="36">
        <f>SUM(C22:C23)</f>
        <v>21000</v>
      </c>
    </row>
    <row r="25" spans="1:3" ht="13.5" thickTop="1"/>
  </sheetData>
  <mergeCells count="2">
    <mergeCell ref="A13:C13"/>
    <mergeCell ref="A14:C14"/>
  </mergeCells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W29"/>
  <sheetViews>
    <sheetView showGridLines="0" zoomScaleNormal="100" workbookViewId="0">
      <selection activeCell="B1" sqref="B1"/>
    </sheetView>
  </sheetViews>
  <sheetFormatPr defaultRowHeight="12.75"/>
  <cols>
    <col min="1" max="1" width="37.5703125" customWidth="1"/>
    <col min="2" max="2" width="10.85546875" bestFit="1" customWidth="1"/>
    <col min="3" max="3" width="10.140625" customWidth="1"/>
    <col min="4" max="4" width="2.85546875" style="6" customWidth="1"/>
    <col min="5" max="49" width="9.140625" style="6"/>
  </cols>
  <sheetData>
    <row r="1" spans="1:4">
      <c r="A1" s="2" t="s">
        <v>0</v>
      </c>
      <c r="B1" s="58"/>
      <c r="C1" s="6"/>
    </row>
    <row r="2" spans="1:4">
      <c r="A2" s="2" t="s">
        <v>1</v>
      </c>
      <c r="B2" s="58"/>
      <c r="C2" s="6"/>
    </row>
    <row r="3" spans="1:4">
      <c r="A3" s="3"/>
      <c r="B3" s="4" t="s">
        <v>112</v>
      </c>
      <c r="C3" s="6"/>
    </row>
    <row r="4" spans="1:4">
      <c r="A4" s="6"/>
      <c r="B4" s="6"/>
      <c r="C4" s="6"/>
    </row>
    <row r="5" spans="1:4">
      <c r="A5" s="74" t="s">
        <v>113</v>
      </c>
      <c r="B5" s="74"/>
      <c r="C5" s="74"/>
      <c r="D5" s="9"/>
    </row>
    <row r="6" spans="1:4">
      <c r="A6" s="75" t="s">
        <v>65</v>
      </c>
      <c r="B6" s="75"/>
      <c r="C6" s="75"/>
      <c r="D6" s="9"/>
    </row>
    <row r="7" spans="1:4">
      <c r="A7" s="16"/>
      <c r="B7" s="16"/>
      <c r="C7" s="17"/>
      <c r="D7" s="9"/>
    </row>
    <row r="8" spans="1:4">
      <c r="A8" s="17" t="s">
        <v>125</v>
      </c>
      <c r="B8" s="63"/>
      <c r="C8" s="19" t="str">
        <f>IF(B8="","",IF(B8=9100,"&lt;--Correct!","&lt;--Try again!"))</f>
        <v/>
      </c>
      <c r="D8" s="9"/>
    </row>
    <row r="9" spans="1:4">
      <c r="A9" s="17" t="s">
        <v>126</v>
      </c>
      <c r="B9" s="64"/>
      <c r="C9" s="19" t="str">
        <f>IF(B9="","",IF(B9=5000,"&lt;--Correct!","&lt;--Try again!"))</f>
        <v/>
      </c>
      <c r="D9" s="9"/>
    </row>
    <row r="10" spans="1:4">
      <c r="A10" s="17" t="s">
        <v>127</v>
      </c>
      <c r="B10" s="65"/>
      <c r="C10" s="19" t="str">
        <f>IF(B10="","",IF(B10=-35000,"&lt;--Correct!","&lt;--Try again!"))</f>
        <v/>
      </c>
      <c r="D10" s="9"/>
    </row>
    <row r="11" spans="1:4">
      <c r="A11" s="17" t="s">
        <v>128</v>
      </c>
      <c r="B11" s="65"/>
      <c r="C11" s="19" t="str">
        <f>IF(B11="","",IF(B11=33000,"&lt;--Correct!","&lt;--Try again!"))</f>
        <v/>
      </c>
      <c r="D11" s="9"/>
    </row>
    <row r="12" spans="1:4">
      <c r="A12" s="17" t="s">
        <v>129</v>
      </c>
      <c r="B12" s="65"/>
      <c r="C12" s="19" t="str">
        <f>IF(B12="","",IF(B12=41000,"&lt;--Correct!","&lt;--Try again!"))</f>
        <v/>
      </c>
      <c r="D12" s="9"/>
    </row>
    <row r="13" spans="1:4">
      <c r="A13" s="17" t="s">
        <v>130</v>
      </c>
      <c r="B13" s="65"/>
      <c r="C13" s="19" t="str">
        <f>IF(B13="","",IF(B13=36000,"&lt;--Correct!","&lt;--Try again!"))</f>
        <v/>
      </c>
      <c r="D13" s="9"/>
    </row>
    <row r="14" spans="1:4">
      <c r="A14" s="9"/>
      <c r="B14" s="9"/>
      <c r="C14" s="9"/>
      <c r="D14" s="9"/>
    </row>
    <row r="15" spans="1:4">
      <c r="A15" s="9"/>
      <c r="B15" s="9"/>
      <c r="C15" s="9"/>
      <c r="D15" s="9"/>
    </row>
    <row r="16" spans="1:4">
      <c r="A16" s="74" t="s">
        <v>113</v>
      </c>
      <c r="B16" s="74"/>
      <c r="C16" s="74"/>
      <c r="D16" s="9"/>
    </row>
    <row r="17" spans="1:4">
      <c r="A17" s="75" t="s">
        <v>10</v>
      </c>
      <c r="B17" s="75"/>
      <c r="C17" s="75"/>
      <c r="D17" s="9"/>
    </row>
    <row r="18" spans="1:4">
      <c r="A18" s="76" t="s">
        <v>80</v>
      </c>
      <c r="B18" s="76"/>
      <c r="C18" s="76"/>
      <c r="D18" s="9"/>
    </row>
    <row r="19" spans="1:4">
      <c r="A19" s="8"/>
      <c r="B19" s="8"/>
      <c r="C19" s="8"/>
      <c r="D19" s="9"/>
    </row>
    <row r="20" spans="1:4">
      <c r="A20" s="9" t="s">
        <v>21</v>
      </c>
      <c r="B20" s="9"/>
      <c r="C20" s="9"/>
      <c r="D20" s="9"/>
    </row>
    <row r="21" spans="1:4">
      <c r="A21" s="9" t="s">
        <v>22</v>
      </c>
      <c r="B21" s="60"/>
      <c r="C21" s="9"/>
      <c r="D21" s="9"/>
    </row>
    <row r="22" spans="1:4">
      <c r="A22" s="9" t="s">
        <v>23</v>
      </c>
      <c r="B22" s="61"/>
      <c r="C22" s="9"/>
      <c r="D22" s="9"/>
    </row>
    <row r="23" spans="1:4">
      <c r="A23" s="9" t="s">
        <v>131</v>
      </c>
      <c r="B23" s="61"/>
      <c r="C23" s="9"/>
      <c r="D23" s="9"/>
    </row>
    <row r="24" spans="1:4">
      <c r="A24" s="9" t="s">
        <v>132</v>
      </c>
      <c r="B24" s="61"/>
      <c r="C24" s="9"/>
      <c r="D24" s="9"/>
    </row>
    <row r="25" spans="1:4">
      <c r="A25" s="9" t="s">
        <v>25</v>
      </c>
      <c r="B25" s="61"/>
      <c r="C25" s="9"/>
      <c r="D25" s="9"/>
    </row>
    <row r="26" spans="1:4">
      <c r="A26" s="9" t="s">
        <v>133</v>
      </c>
      <c r="B26" s="61"/>
      <c r="C26" s="9"/>
      <c r="D26" s="9"/>
    </row>
    <row r="27" spans="1:4">
      <c r="A27" s="9" t="s">
        <v>24</v>
      </c>
      <c r="B27" s="62"/>
      <c r="C27" s="9"/>
      <c r="D27" s="9"/>
    </row>
    <row r="28" spans="1:4" ht="13.5" thickBot="1">
      <c r="A28" s="9" t="s">
        <v>19</v>
      </c>
      <c r="B28" s="9"/>
      <c r="C28" s="59"/>
      <c r="D28" s="9"/>
    </row>
    <row r="29" spans="1:4" ht="13.5" thickTop="1">
      <c r="A29" s="18"/>
      <c r="B29" s="18"/>
      <c r="C29" s="19" t="str">
        <f>IF(C28="","",IF(C28=-76100,"Correct!","Try again!"))</f>
        <v/>
      </c>
      <c r="D29" s="9"/>
    </row>
  </sheetData>
  <sheetProtection password="C690" sheet="1" objects="1" scenarios="1" selectLockedCells="1"/>
  <mergeCells count="5">
    <mergeCell ref="A5:C5"/>
    <mergeCell ref="A18:C18"/>
    <mergeCell ref="A17:C17"/>
    <mergeCell ref="A16:C16"/>
    <mergeCell ref="A6:C6"/>
  </mergeCells>
  <phoneticPr fontId="0" type="noConversion"/>
  <printOptions horizontalCentered="1" gridLinesSet="0"/>
  <pageMargins left="0" right="0" top="1" bottom="1" header="0" footer="0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21"/>
  <sheetViews>
    <sheetView showGridLines="0" workbookViewId="0"/>
  </sheetViews>
  <sheetFormatPr defaultRowHeight="12.75"/>
  <cols>
    <col min="1" max="1" width="25.42578125" customWidth="1"/>
    <col min="2" max="3" width="9.7109375" bestFit="1" customWidth="1"/>
  </cols>
  <sheetData>
    <row r="1" spans="1:3">
      <c r="A1" s="6" t="s">
        <v>143</v>
      </c>
      <c r="B1" s="6"/>
      <c r="C1" s="6"/>
    </row>
    <row r="2" spans="1:3">
      <c r="A2" s="6"/>
      <c r="B2" s="6"/>
      <c r="C2" s="6"/>
    </row>
    <row r="3" spans="1:3">
      <c r="A3" s="7" t="s">
        <v>113</v>
      </c>
      <c r="B3" s="8"/>
      <c r="C3" s="8"/>
    </row>
    <row r="4" spans="1:3">
      <c r="A4" s="9"/>
      <c r="B4" s="9"/>
      <c r="C4" s="9"/>
    </row>
    <row r="5" spans="1:3">
      <c r="A5" s="9"/>
      <c r="B5" s="10"/>
      <c r="C5" s="10"/>
    </row>
    <row r="6" spans="1:3">
      <c r="A6" s="11" t="s">
        <v>2</v>
      </c>
      <c r="B6" s="12">
        <v>2009</v>
      </c>
      <c r="C6" s="12">
        <v>2008</v>
      </c>
    </row>
    <row r="7" spans="1:3">
      <c r="A7" s="9" t="s">
        <v>14</v>
      </c>
      <c r="B7" s="13">
        <v>33500</v>
      </c>
      <c r="C7" s="13">
        <v>30000</v>
      </c>
    </row>
    <row r="8" spans="1:3">
      <c r="A8" s="9" t="s">
        <v>114</v>
      </c>
      <c r="B8" s="14">
        <v>235000</v>
      </c>
      <c r="C8" s="14">
        <v>220000</v>
      </c>
    </row>
    <row r="9" spans="1:3">
      <c r="A9" s="9" t="s">
        <v>115</v>
      </c>
      <c r="B9" s="14">
        <v>845000</v>
      </c>
      <c r="C9" s="14">
        <v>962000</v>
      </c>
    </row>
    <row r="10" spans="1:3">
      <c r="A10" s="9" t="s">
        <v>15</v>
      </c>
      <c r="B10" s="14">
        <v>80000</v>
      </c>
      <c r="C10" s="14">
        <v>69000</v>
      </c>
    </row>
    <row r="11" spans="1:3">
      <c r="A11" s="9"/>
      <c r="B11" s="9"/>
      <c r="C11" s="9"/>
    </row>
    <row r="12" spans="1:3">
      <c r="A12" s="9" t="s">
        <v>116</v>
      </c>
      <c r="B12" s="9"/>
      <c r="C12" s="9"/>
    </row>
    <row r="13" spans="1:3">
      <c r="A13" s="9" t="s">
        <v>117</v>
      </c>
      <c r="B13" s="9"/>
      <c r="C13" s="31">
        <v>5600</v>
      </c>
    </row>
    <row r="14" spans="1:3">
      <c r="A14" s="9" t="s">
        <v>118</v>
      </c>
      <c r="B14" s="9"/>
      <c r="C14" s="31">
        <v>600</v>
      </c>
    </row>
    <row r="15" spans="1:3">
      <c r="A15" s="9" t="s">
        <v>119</v>
      </c>
      <c r="B15" s="28"/>
      <c r="C15" s="31">
        <v>50000</v>
      </c>
    </row>
    <row r="16" spans="1:3">
      <c r="A16" s="9" t="s">
        <v>120</v>
      </c>
      <c r="B16" s="13"/>
      <c r="C16" s="9"/>
    </row>
    <row r="17" spans="1:3">
      <c r="A17" s="18" t="s">
        <v>121</v>
      </c>
      <c r="B17" s="14"/>
      <c r="C17" s="31">
        <v>6000</v>
      </c>
    </row>
    <row r="18" spans="1:3">
      <c r="A18" s="9" t="s">
        <v>18</v>
      </c>
      <c r="B18" s="14"/>
      <c r="C18" s="31">
        <v>8000</v>
      </c>
    </row>
    <row r="19" spans="1:3">
      <c r="A19" s="9" t="s">
        <v>122</v>
      </c>
      <c r="B19" s="14"/>
      <c r="C19" s="31">
        <v>158000</v>
      </c>
    </row>
    <row r="20" spans="1:3">
      <c r="A20" s="9" t="s">
        <v>123</v>
      </c>
      <c r="B20" s="18"/>
      <c r="C20" s="31">
        <v>25000</v>
      </c>
    </row>
    <row r="21" spans="1:3">
      <c r="A21" s="9" t="s">
        <v>124</v>
      </c>
      <c r="B21" s="18"/>
      <c r="C21" s="31">
        <v>22000</v>
      </c>
    </row>
  </sheetData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Y75"/>
  <sheetViews>
    <sheetView showGridLines="0" workbookViewId="0">
      <selection activeCell="B1" sqref="B1"/>
    </sheetView>
  </sheetViews>
  <sheetFormatPr defaultRowHeight="12.75"/>
  <cols>
    <col min="1" max="1" width="35.28515625" bestFit="1" customWidth="1"/>
    <col min="2" max="3" width="10.140625" customWidth="1"/>
    <col min="4" max="4" width="9.42578125" customWidth="1"/>
    <col min="5" max="17" width="9.140625" style="6"/>
    <col min="20" max="20" width="35.85546875" style="5" customWidth="1"/>
    <col min="21" max="21" width="11.28515625" bestFit="1" customWidth="1"/>
    <col min="22" max="22" width="9.7109375" customWidth="1"/>
  </cols>
  <sheetData>
    <row r="1" spans="1:25">
      <c r="A1" s="2" t="s">
        <v>0</v>
      </c>
      <c r="B1" s="58"/>
      <c r="C1" s="6"/>
      <c r="R1" s="6"/>
      <c r="S1" s="6"/>
      <c r="W1" s="6"/>
      <c r="X1" s="6"/>
      <c r="Y1" s="6"/>
    </row>
    <row r="2" spans="1:25">
      <c r="A2" s="2" t="s">
        <v>1</v>
      </c>
      <c r="B2" s="58"/>
      <c r="C2" s="6"/>
      <c r="D2" s="1"/>
      <c r="R2" s="6"/>
      <c r="S2" s="6"/>
      <c r="W2" s="6"/>
      <c r="X2" s="6"/>
      <c r="Y2" s="6"/>
    </row>
    <row r="3" spans="1:25">
      <c r="A3" s="3"/>
      <c r="B3" s="4" t="s">
        <v>111</v>
      </c>
      <c r="C3" s="6"/>
      <c r="D3" s="1"/>
      <c r="R3" s="6"/>
      <c r="S3" s="6"/>
      <c r="W3" s="6"/>
      <c r="X3" s="6"/>
      <c r="Y3" s="6"/>
    </row>
    <row r="4" spans="1:25">
      <c r="A4" s="6"/>
      <c r="B4" s="6"/>
      <c r="C4" s="6"/>
      <c r="D4" s="1"/>
      <c r="R4" s="6"/>
      <c r="S4" s="6"/>
      <c r="W4" s="6"/>
      <c r="X4" s="6"/>
      <c r="Y4" s="6"/>
    </row>
    <row r="5" spans="1:25">
      <c r="A5" s="15" t="s">
        <v>63</v>
      </c>
      <c r="B5" s="16"/>
      <c r="C5" s="16"/>
      <c r="D5" s="66"/>
      <c r="R5" s="6"/>
      <c r="S5" s="6"/>
      <c r="W5" s="6"/>
      <c r="X5" s="6"/>
      <c r="Y5" s="6"/>
    </row>
    <row r="6" spans="1:25">
      <c r="A6" s="16" t="s">
        <v>10</v>
      </c>
      <c r="B6" s="16"/>
      <c r="C6" s="16"/>
      <c r="D6" s="66"/>
      <c r="R6" s="6"/>
      <c r="S6" s="6"/>
      <c r="W6" s="6"/>
      <c r="X6" s="6"/>
      <c r="Y6" s="6"/>
    </row>
    <row r="7" spans="1:25">
      <c r="A7" s="8" t="s">
        <v>141</v>
      </c>
      <c r="B7" s="8"/>
      <c r="C7" s="8"/>
      <c r="D7" s="66"/>
      <c r="R7" s="6"/>
      <c r="S7" s="6"/>
      <c r="W7" s="6"/>
      <c r="X7" s="6"/>
      <c r="Y7" s="6"/>
    </row>
    <row r="8" spans="1:25">
      <c r="A8" s="8"/>
      <c r="B8" s="8"/>
      <c r="C8" s="8"/>
      <c r="D8" s="66"/>
      <c r="R8" s="6"/>
      <c r="S8" s="6"/>
      <c r="W8" s="6"/>
      <c r="X8" s="6"/>
      <c r="Y8" s="6"/>
    </row>
    <row r="9" spans="1:25">
      <c r="A9" s="9" t="s">
        <v>61</v>
      </c>
      <c r="B9" s="9"/>
      <c r="C9" s="9"/>
      <c r="D9" s="66"/>
      <c r="R9" s="6"/>
      <c r="S9" s="6"/>
      <c r="W9" s="6"/>
      <c r="X9" s="6"/>
      <c r="Y9" s="6"/>
    </row>
    <row r="10" spans="1:25">
      <c r="A10" s="9" t="s">
        <v>33</v>
      </c>
      <c r="B10" s="73"/>
      <c r="C10" s="9"/>
      <c r="D10" s="9"/>
      <c r="R10" s="6"/>
      <c r="S10" s="6"/>
      <c r="W10" s="6"/>
      <c r="X10" s="6"/>
      <c r="Y10" s="6"/>
    </row>
    <row r="11" spans="1:25">
      <c r="A11" s="9" t="s">
        <v>62</v>
      </c>
      <c r="B11" s="9"/>
      <c r="C11" s="9"/>
      <c r="D11" s="9"/>
      <c r="R11" s="6"/>
      <c r="S11" s="6"/>
      <c r="W11" s="6"/>
      <c r="X11" s="6"/>
      <c r="Y11" s="6"/>
    </row>
    <row r="12" spans="1:25">
      <c r="A12" s="9" t="s">
        <v>36</v>
      </c>
      <c r="B12" s="27"/>
      <c r="C12" s="9"/>
      <c r="D12" s="9"/>
      <c r="R12" s="6"/>
      <c r="S12" s="6"/>
      <c r="W12" s="6"/>
      <c r="X12" s="6"/>
      <c r="Y12" s="6"/>
    </row>
    <row r="13" spans="1:25">
      <c r="A13" s="70"/>
      <c r="B13" s="67"/>
      <c r="C13" s="14"/>
      <c r="D13" s="9"/>
      <c r="R13" s="6"/>
      <c r="S13" s="6"/>
      <c r="W13" s="6"/>
      <c r="X13" s="6"/>
      <c r="Y13" s="6"/>
    </row>
    <row r="14" spans="1:25">
      <c r="A14" s="71"/>
      <c r="B14" s="53"/>
      <c r="C14" s="14"/>
      <c r="D14" s="9"/>
      <c r="R14" s="6"/>
      <c r="S14" s="6"/>
      <c r="W14" s="6"/>
      <c r="X14" s="6"/>
      <c r="Y14" s="6"/>
    </row>
    <row r="15" spans="1:25">
      <c r="A15" s="70"/>
      <c r="B15" s="67"/>
      <c r="C15" s="14"/>
      <c r="D15" s="9"/>
      <c r="R15" s="6"/>
      <c r="S15" s="6"/>
      <c r="W15" s="6"/>
      <c r="X15" s="6"/>
      <c r="Y15" s="6"/>
    </row>
    <row r="16" spans="1:25">
      <c r="A16" s="9" t="s">
        <v>39</v>
      </c>
      <c r="B16" s="14"/>
      <c r="C16" s="14"/>
      <c r="D16" s="18"/>
      <c r="R16" s="6"/>
      <c r="S16" s="6"/>
      <c r="W16" s="6"/>
      <c r="X16" s="6"/>
      <c r="Y16" s="6"/>
    </row>
    <row r="17" spans="1:25">
      <c r="A17" s="9" t="s">
        <v>40</v>
      </c>
      <c r="B17" s="14"/>
      <c r="C17" s="14"/>
      <c r="D17" s="18"/>
      <c r="R17" s="6"/>
      <c r="S17" s="6"/>
      <c r="W17" s="6"/>
      <c r="X17" s="6"/>
      <c r="Y17" s="6"/>
    </row>
    <row r="18" spans="1:25">
      <c r="A18" s="72"/>
      <c r="B18" s="52"/>
      <c r="C18" s="14"/>
      <c r="D18" s="18"/>
      <c r="R18" s="6"/>
      <c r="S18" s="6"/>
      <c r="W18" s="6"/>
      <c r="X18" s="6"/>
      <c r="Y18" s="6"/>
    </row>
    <row r="19" spans="1:25">
      <c r="A19" s="70"/>
      <c r="B19" s="67"/>
      <c r="C19" s="14"/>
      <c r="D19" s="18"/>
      <c r="R19" s="6"/>
      <c r="S19" s="6"/>
      <c r="W19" s="6"/>
      <c r="X19" s="6"/>
      <c r="Y19" s="6"/>
    </row>
    <row r="20" spans="1:25">
      <c r="A20" s="9" t="s">
        <v>43</v>
      </c>
      <c r="B20" s="14"/>
      <c r="C20" s="14"/>
      <c r="D20" s="18"/>
      <c r="R20" s="6"/>
      <c r="S20" s="6"/>
      <c r="W20" s="6"/>
      <c r="X20" s="6"/>
      <c r="Y20" s="6"/>
    </row>
    <row r="21" spans="1:25">
      <c r="A21" s="70"/>
      <c r="B21" s="68"/>
      <c r="C21" s="14"/>
      <c r="D21" s="18"/>
      <c r="R21" s="6"/>
      <c r="S21" s="6"/>
      <c r="W21" s="6"/>
      <c r="X21" s="6"/>
      <c r="Y21" s="6"/>
    </row>
    <row r="22" spans="1:25">
      <c r="A22" s="9" t="s">
        <v>9</v>
      </c>
      <c r="B22" s="14"/>
      <c r="C22" s="69"/>
      <c r="D22" s="19" t="str">
        <f>IF(C22="","",IF(C22=170200,"Correct!","Try again!"))</f>
        <v/>
      </c>
      <c r="R22" s="6"/>
      <c r="S22" s="6"/>
      <c r="W22" s="6"/>
      <c r="X22" s="6"/>
      <c r="Y22" s="6"/>
    </row>
    <row r="23" spans="1:25">
      <c r="A23" s="9" t="s">
        <v>66</v>
      </c>
      <c r="B23" s="14"/>
      <c r="C23" s="18"/>
      <c r="D23" s="18"/>
      <c r="R23" s="6"/>
      <c r="S23" s="6"/>
      <c r="W23" s="6"/>
      <c r="X23" s="6"/>
      <c r="Y23" s="6"/>
    </row>
    <row r="24" spans="1:25">
      <c r="A24" s="70"/>
      <c r="B24" s="67"/>
      <c r="C24" s="14"/>
      <c r="D24" s="18"/>
      <c r="R24" s="6"/>
      <c r="S24" s="6"/>
      <c r="W24" s="6"/>
      <c r="X24" s="6"/>
      <c r="Y24" s="6"/>
    </row>
    <row r="25" spans="1:25">
      <c r="A25" s="71"/>
      <c r="B25" s="53"/>
      <c r="C25" s="14"/>
      <c r="D25" s="18"/>
      <c r="R25" s="6"/>
      <c r="S25" s="6"/>
      <c r="W25" s="6"/>
      <c r="X25" s="6"/>
      <c r="Y25" s="6"/>
    </row>
    <row r="26" spans="1:25">
      <c r="A26" s="70"/>
      <c r="B26" s="68"/>
      <c r="C26" s="14"/>
      <c r="D26" s="18"/>
      <c r="R26" s="6"/>
      <c r="S26" s="6"/>
      <c r="W26" s="6"/>
      <c r="X26" s="6"/>
      <c r="Y26" s="6"/>
    </row>
    <row r="27" spans="1:25">
      <c r="A27" s="9" t="s">
        <v>26</v>
      </c>
      <c r="B27" s="14"/>
      <c r="C27" s="67"/>
      <c r="D27" s="19" t="str">
        <f>IF(C27="","",IF(C27=-192000,"Correct!","Try again!"))</f>
        <v/>
      </c>
      <c r="R27" s="6"/>
      <c r="S27" s="6"/>
      <c r="W27" s="6"/>
      <c r="X27" s="6"/>
      <c r="Y27" s="6"/>
    </row>
    <row r="28" spans="1:25">
      <c r="A28" s="9" t="s">
        <v>67</v>
      </c>
      <c r="B28" s="14"/>
      <c r="C28" s="18"/>
      <c r="D28" s="18"/>
      <c r="R28" s="6"/>
      <c r="S28" s="6"/>
      <c r="W28" s="6"/>
      <c r="X28" s="6"/>
      <c r="Y28" s="6"/>
    </row>
    <row r="29" spans="1:25">
      <c r="A29" s="70"/>
      <c r="B29" s="67"/>
      <c r="C29" s="14"/>
      <c r="D29" s="18"/>
      <c r="R29" s="6"/>
      <c r="S29" s="6"/>
      <c r="W29" s="6"/>
      <c r="X29" s="6"/>
      <c r="Y29" s="6"/>
    </row>
    <row r="30" spans="1:25">
      <c r="A30" s="9" t="s">
        <v>60</v>
      </c>
      <c r="B30" s="14"/>
      <c r="C30" s="68"/>
      <c r="D30" s="19" t="str">
        <f>IF(C30="","",IF(C30=50000,"Correct!","Try again!"))</f>
        <v/>
      </c>
      <c r="R30" s="6"/>
      <c r="S30" s="6"/>
      <c r="W30" s="6"/>
      <c r="X30" s="6"/>
      <c r="Y30" s="6"/>
    </row>
    <row r="31" spans="1:25">
      <c r="A31" s="9"/>
      <c r="B31" s="14"/>
      <c r="C31" s="18"/>
      <c r="D31" s="18"/>
      <c r="R31" s="6"/>
      <c r="S31" s="6"/>
      <c r="W31" s="6"/>
      <c r="X31" s="6"/>
      <c r="Y31" s="6"/>
    </row>
    <row r="32" spans="1:25">
      <c r="A32" s="9" t="s">
        <v>64</v>
      </c>
      <c r="B32" s="14"/>
      <c r="C32" s="52"/>
      <c r="D32" s="18"/>
      <c r="R32" s="6"/>
      <c r="S32" s="6"/>
      <c r="W32" s="6"/>
      <c r="X32" s="6"/>
      <c r="Y32" s="6"/>
    </row>
    <row r="33" spans="1:25">
      <c r="A33" s="9" t="s">
        <v>54</v>
      </c>
      <c r="B33" s="14"/>
      <c r="C33" s="67"/>
      <c r="D33" s="18"/>
      <c r="R33" s="6"/>
      <c r="S33" s="6"/>
      <c r="W33" s="6"/>
      <c r="X33" s="6"/>
      <c r="Y33" s="6"/>
    </row>
    <row r="34" spans="1:25" ht="13.5" thickBot="1">
      <c r="A34" s="9" t="s">
        <v>56</v>
      </c>
      <c r="B34" s="9"/>
      <c r="C34" s="55"/>
      <c r="D34" s="18"/>
      <c r="R34" s="6"/>
      <c r="S34" s="6"/>
      <c r="W34" s="6"/>
      <c r="X34" s="6"/>
      <c r="Y34" s="6"/>
    </row>
    <row r="35" spans="1:25" ht="13.5" thickTop="1">
      <c r="A35" s="18"/>
      <c r="B35" s="18"/>
      <c r="C35" s="19" t="str">
        <f>IF(C34="","",IF(C34=68800,"Correct!","Try again!"))</f>
        <v/>
      </c>
      <c r="D35" s="18"/>
      <c r="R35" s="6"/>
      <c r="S35" s="6"/>
      <c r="W35" s="6"/>
      <c r="X35" s="6"/>
      <c r="Y35" s="6"/>
    </row>
    <row r="36" spans="1:25">
      <c r="R36" s="6"/>
      <c r="S36" s="6"/>
      <c r="W36" s="6"/>
      <c r="X36" s="6"/>
      <c r="Y36" s="6"/>
    </row>
    <row r="37" spans="1:25">
      <c r="R37" s="6"/>
      <c r="S37" s="6"/>
      <c r="W37" s="6"/>
      <c r="X37" s="6"/>
      <c r="Y37" s="6"/>
    </row>
    <row r="38" spans="1:25">
      <c r="R38" s="6"/>
      <c r="S38" s="6"/>
      <c r="W38" s="6"/>
      <c r="X38" s="6"/>
      <c r="Y38" s="6"/>
    </row>
    <row r="39" spans="1:25">
      <c r="R39" s="6"/>
      <c r="S39" s="6"/>
      <c r="W39" s="6"/>
      <c r="X39" s="6"/>
      <c r="Y39" s="6"/>
    </row>
    <row r="40" spans="1:25">
      <c r="R40" s="6"/>
      <c r="S40" s="6"/>
      <c r="W40" s="6"/>
      <c r="X40" s="6"/>
      <c r="Y40" s="6"/>
    </row>
    <row r="41" spans="1:25">
      <c r="R41" s="6"/>
      <c r="S41" s="6"/>
      <c r="W41" s="6"/>
      <c r="X41" s="6"/>
      <c r="Y41" s="6"/>
    </row>
    <row r="42" spans="1:25">
      <c r="R42" s="6"/>
      <c r="S42" s="6"/>
      <c r="W42" s="6"/>
      <c r="X42" s="6"/>
      <c r="Y42" s="6"/>
    </row>
    <row r="43" spans="1:25">
      <c r="R43" s="6"/>
      <c r="S43" s="6"/>
      <c r="T43" s="6"/>
      <c r="U43" s="6"/>
      <c r="V43" s="6"/>
      <c r="W43" s="6"/>
      <c r="X43" s="6"/>
      <c r="Y43" s="6"/>
    </row>
    <row r="44" spans="1:25">
      <c r="R44" s="6"/>
      <c r="S44" s="6"/>
      <c r="T44" s="6"/>
      <c r="U44" s="6"/>
      <c r="V44" s="6"/>
      <c r="W44" s="6"/>
      <c r="X44" s="6"/>
      <c r="Y44" s="6"/>
    </row>
    <row r="45" spans="1:25">
      <c r="R45" s="6"/>
      <c r="S45" s="6"/>
      <c r="T45" s="6"/>
      <c r="U45" s="6"/>
      <c r="V45" s="6"/>
      <c r="W45" s="6"/>
      <c r="X45" s="6"/>
      <c r="Y45" s="6"/>
    </row>
    <row r="46" spans="1:25">
      <c r="R46" s="6"/>
      <c r="S46" s="6"/>
      <c r="T46" s="6"/>
      <c r="U46" s="6"/>
      <c r="V46" s="6"/>
      <c r="W46" s="6"/>
      <c r="X46" s="6"/>
      <c r="Y46" s="6"/>
    </row>
    <row r="47" spans="1:25">
      <c r="R47" s="6"/>
      <c r="S47" s="6"/>
      <c r="T47" s="6"/>
      <c r="U47" s="6"/>
      <c r="V47" s="6"/>
      <c r="W47" s="6"/>
      <c r="X47" s="6"/>
      <c r="Y47" s="6"/>
    </row>
    <row r="48" spans="1:25">
      <c r="R48" s="6"/>
      <c r="S48" s="6"/>
      <c r="T48" s="6"/>
      <c r="U48" s="6"/>
      <c r="V48" s="6"/>
      <c r="W48" s="6"/>
      <c r="X48" s="6"/>
      <c r="Y48" s="6"/>
    </row>
    <row r="49" spans="18:25">
      <c r="R49" s="6"/>
      <c r="S49" s="6"/>
      <c r="T49" s="6"/>
      <c r="U49" s="6"/>
      <c r="V49" s="6"/>
      <c r="W49" s="6"/>
      <c r="X49" s="6"/>
      <c r="Y49" s="6"/>
    </row>
    <row r="50" spans="18:25">
      <c r="R50" s="6"/>
      <c r="S50" s="6"/>
      <c r="T50" s="6"/>
      <c r="U50" s="6"/>
      <c r="V50" s="6"/>
      <c r="W50" s="6"/>
    </row>
    <row r="51" spans="18:25">
      <c r="R51" s="6"/>
      <c r="S51" s="6"/>
      <c r="T51" s="6"/>
      <c r="U51" s="6"/>
      <c r="V51" s="6"/>
      <c r="W51" s="6"/>
    </row>
    <row r="52" spans="18:25">
      <c r="R52" s="6"/>
      <c r="S52" s="6"/>
      <c r="T52" s="6"/>
      <c r="U52" s="6"/>
      <c r="V52" s="6"/>
      <c r="W52" s="6"/>
    </row>
    <row r="53" spans="18:25">
      <c r="R53" s="6"/>
      <c r="S53" s="6"/>
      <c r="T53" s="6"/>
      <c r="U53" s="6"/>
      <c r="V53" s="6"/>
    </row>
    <row r="54" spans="18:25">
      <c r="R54" s="6"/>
      <c r="S54" s="6"/>
      <c r="T54" s="6"/>
      <c r="U54" s="6"/>
      <c r="V54" s="6"/>
    </row>
    <row r="55" spans="18:25">
      <c r="R55" s="6"/>
      <c r="S55" s="6"/>
      <c r="T55" s="6"/>
      <c r="U55" s="6"/>
      <c r="V55" s="6"/>
    </row>
    <row r="56" spans="18:25">
      <c r="R56" s="6"/>
      <c r="S56" s="6"/>
      <c r="T56" s="6"/>
      <c r="U56" s="6"/>
      <c r="V56" s="6"/>
    </row>
    <row r="57" spans="18:25">
      <c r="R57" s="6"/>
      <c r="S57" s="6"/>
      <c r="T57" s="6"/>
      <c r="U57" s="6"/>
      <c r="V57" s="5"/>
    </row>
    <row r="58" spans="18:25">
      <c r="R58" s="6"/>
      <c r="S58" s="6"/>
      <c r="T58" s="6"/>
      <c r="U58" s="6"/>
      <c r="V58" s="5"/>
    </row>
    <row r="59" spans="18:25">
      <c r="R59" s="6"/>
      <c r="S59" s="6"/>
      <c r="T59" s="6"/>
      <c r="U59" s="6"/>
      <c r="V59" s="5"/>
    </row>
    <row r="60" spans="18:25">
      <c r="R60" s="6"/>
      <c r="S60" s="6"/>
      <c r="T60" s="6"/>
      <c r="U60" s="6"/>
      <c r="V60" s="5"/>
    </row>
    <row r="61" spans="18:25">
      <c r="R61" s="6"/>
      <c r="S61" s="6"/>
      <c r="T61" s="6"/>
      <c r="U61" s="6"/>
      <c r="V61" s="5"/>
    </row>
    <row r="62" spans="18:25">
      <c r="R62" s="6"/>
      <c r="S62" s="6"/>
      <c r="T62" s="6"/>
      <c r="U62" s="6"/>
      <c r="V62" s="5"/>
    </row>
    <row r="63" spans="18:25">
      <c r="R63" s="6"/>
      <c r="S63" s="6"/>
      <c r="T63" s="6"/>
      <c r="U63" s="6"/>
      <c r="V63" s="5"/>
    </row>
    <row r="64" spans="18:25">
      <c r="R64" s="6"/>
      <c r="S64" s="6"/>
      <c r="T64" s="6"/>
      <c r="U64" s="6"/>
      <c r="V64" s="5"/>
    </row>
    <row r="65" spans="18:22">
      <c r="R65" s="6"/>
      <c r="S65" s="6"/>
      <c r="T65" s="6"/>
      <c r="U65" s="6"/>
      <c r="V65" s="5"/>
    </row>
    <row r="66" spans="18:22">
      <c r="T66" s="6"/>
      <c r="U66" s="6"/>
      <c r="V66" s="5"/>
    </row>
    <row r="67" spans="18:22">
      <c r="T67" s="6"/>
      <c r="U67" s="6"/>
      <c r="V67" s="5"/>
    </row>
    <row r="68" spans="18:22">
      <c r="T68" s="6"/>
      <c r="U68" s="6"/>
      <c r="V68" s="5"/>
    </row>
    <row r="69" spans="18:22">
      <c r="T69" s="6"/>
      <c r="U69" s="6"/>
      <c r="V69" s="5"/>
    </row>
    <row r="70" spans="18:22">
      <c r="T70" s="6"/>
      <c r="U70" s="6"/>
      <c r="V70" s="5"/>
    </row>
    <row r="71" spans="18:22">
      <c r="T71" s="6"/>
      <c r="U71" s="6"/>
      <c r="V71" s="5"/>
    </row>
    <row r="72" spans="18:22">
      <c r="T72" s="6"/>
      <c r="U72" s="6"/>
      <c r="V72" s="5"/>
    </row>
    <row r="73" spans="18:22">
      <c r="T73" s="6"/>
      <c r="U73" s="6"/>
      <c r="V73" s="5"/>
    </row>
    <row r="74" spans="18:22">
      <c r="T74" s="6"/>
    </row>
    <row r="75" spans="18:22">
      <c r="T75" s="6"/>
    </row>
  </sheetData>
  <sheetProtection password="C690" sheet="1" objects="1" scenarios="1" selectLockedCells="1"/>
  <phoneticPr fontId="0" type="noConversion"/>
  <printOptions horizontalCentered="1" gridLinesSet="0"/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45"/>
  <sheetViews>
    <sheetView showGridLines="0" workbookViewId="0"/>
  </sheetViews>
  <sheetFormatPr defaultRowHeight="12.75"/>
  <cols>
    <col min="1" max="1" width="32.42578125" customWidth="1"/>
    <col min="2" max="2" width="11.28515625" bestFit="1" customWidth="1"/>
    <col min="3" max="3" width="9.7109375" bestFit="1" customWidth="1"/>
  </cols>
  <sheetData>
    <row r="1" spans="1:3">
      <c r="A1" s="26" t="s">
        <v>142</v>
      </c>
      <c r="B1" s="26"/>
      <c r="C1" s="26"/>
    </row>
    <row r="2" spans="1:3">
      <c r="A2" s="26"/>
      <c r="B2" s="26"/>
      <c r="C2" s="26"/>
    </row>
    <row r="3" spans="1:3">
      <c r="A3" s="77" t="s">
        <v>63</v>
      </c>
      <c r="B3" s="77"/>
      <c r="C3" s="77"/>
    </row>
    <row r="4" spans="1:3">
      <c r="A4" s="77" t="s">
        <v>139</v>
      </c>
      <c r="B4" s="77"/>
      <c r="C4" s="77"/>
    </row>
    <row r="5" spans="1:3">
      <c r="A5" s="77" t="s">
        <v>138</v>
      </c>
      <c r="B5" s="77"/>
      <c r="C5" s="77"/>
    </row>
    <row r="6" spans="1:3">
      <c r="A6" s="21"/>
      <c r="B6" s="22">
        <v>2010</v>
      </c>
      <c r="C6" s="22">
        <v>2009</v>
      </c>
    </row>
    <row r="7" spans="1:3">
      <c r="A7" s="9" t="s">
        <v>27</v>
      </c>
      <c r="B7" s="23"/>
      <c r="C7" s="9"/>
    </row>
    <row r="8" spans="1:3">
      <c r="A8" s="9" t="s">
        <v>28</v>
      </c>
      <c r="B8" s="13">
        <v>68800</v>
      </c>
      <c r="C8" s="13">
        <v>40600</v>
      </c>
    </row>
    <row r="9" spans="1:3">
      <c r="A9" s="9" t="s">
        <v>29</v>
      </c>
      <c r="B9" s="14">
        <v>30000</v>
      </c>
      <c r="C9" s="14">
        <v>22000</v>
      </c>
    </row>
    <row r="10" spans="1:3">
      <c r="A10" s="9" t="s">
        <v>30</v>
      </c>
      <c r="B10" s="14">
        <v>160000</v>
      </c>
      <c r="C10" s="14">
        <v>176000</v>
      </c>
    </row>
    <row r="11" spans="1:3">
      <c r="A11" s="9" t="s">
        <v>31</v>
      </c>
      <c r="B11" s="14">
        <v>2400</v>
      </c>
      <c r="C11" s="14">
        <v>4800</v>
      </c>
    </row>
    <row r="12" spans="1:3">
      <c r="A12" s="9" t="s">
        <v>32</v>
      </c>
      <c r="B12" s="14">
        <v>256000</v>
      </c>
      <c r="C12" s="14">
        <v>288000</v>
      </c>
    </row>
    <row r="13" spans="1:3">
      <c r="A13" s="9" t="s">
        <v>34</v>
      </c>
      <c r="B13" s="14">
        <v>-146800</v>
      </c>
      <c r="C13" s="14">
        <v>-236000</v>
      </c>
    </row>
    <row r="14" spans="1:3">
      <c r="A14" s="9" t="s">
        <v>35</v>
      </c>
      <c r="B14" s="14">
        <v>192000</v>
      </c>
      <c r="C14" s="14">
        <v>80000</v>
      </c>
    </row>
    <row r="15" spans="1:3" ht="13.5" thickBot="1">
      <c r="A15" s="9" t="s">
        <v>134</v>
      </c>
      <c r="B15" s="24">
        <f>SUM(B8:B14)</f>
        <v>562400</v>
      </c>
      <c r="C15" s="24">
        <f>SUM(C8:C14)</f>
        <v>375400</v>
      </c>
    </row>
    <row r="16" spans="1:3" ht="13.5" thickTop="1">
      <c r="A16" s="9" t="s">
        <v>135</v>
      </c>
      <c r="B16" s="9"/>
      <c r="C16" s="9"/>
    </row>
    <row r="17" spans="1:3">
      <c r="A17" s="9" t="s">
        <v>37</v>
      </c>
      <c r="B17" s="13">
        <v>67000</v>
      </c>
      <c r="C17" s="13">
        <v>76000</v>
      </c>
    </row>
    <row r="18" spans="1:3">
      <c r="A18" s="9" t="s">
        <v>38</v>
      </c>
      <c r="B18" s="14">
        <v>28000</v>
      </c>
      <c r="C18" s="14">
        <v>24000</v>
      </c>
    </row>
    <row r="19" spans="1:3">
      <c r="A19" s="9" t="s">
        <v>136</v>
      </c>
      <c r="B19" s="14"/>
      <c r="C19" s="14"/>
    </row>
    <row r="20" spans="1:3">
      <c r="A20" s="9" t="s">
        <v>41</v>
      </c>
      <c r="B20" s="14">
        <v>250000</v>
      </c>
      <c r="C20" s="14">
        <v>200000</v>
      </c>
    </row>
    <row r="21" spans="1:3">
      <c r="A21" s="9" t="s">
        <v>42</v>
      </c>
      <c r="B21" s="14">
        <v>217400</v>
      </c>
      <c r="C21" s="14">
        <v>75400</v>
      </c>
    </row>
    <row r="22" spans="1:3" ht="13.5" thickBot="1">
      <c r="A22" s="9" t="s">
        <v>137</v>
      </c>
      <c r="B22" s="24">
        <f>SUM(B17:B21)</f>
        <v>562400</v>
      </c>
      <c r="C22" s="24">
        <f>SUM(C17:C21)</f>
        <v>375400</v>
      </c>
    </row>
    <row r="23" spans="1:3" ht="13.5" thickTop="1">
      <c r="A23" s="9"/>
      <c r="B23" s="9"/>
      <c r="C23" s="9"/>
    </row>
    <row r="24" spans="1:3">
      <c r="A24" s="77" t="s">
        <v>63</v>
      </c>
      <c r="B24" s="77"/>
      <c r="C24" s="77"/>
    </row>
    <row r="25" spans="1:3">
      <c r="A25" s="77" t="s">
        <v>71</v>
      </c>
      <c r="B25" s="77"/>
      <c r="C25" s="77"/>
    </row>
    <row r="26" spans="1:3">
      <c r="A26" s="77" t="s">
        <v>140</v>
      </c>
      <c r="B26" s="77"/>
      <c r="C26" s="77"/>
    </row>
    <row r="27" spans="1:3">
      <c r="A27" s="9"/>
      <c r="B27" s="9"/>
      <c r="C27" s="9"/>
    </row>
    <row r="28" spans="1:3">
      <c r="A28" s="9" t="s">
        <v>44</v>
      </c>
      <c r="B28" s="13">
        <v>1500000</v>
      </c>
      <c r="C28" s="9"/>
    </row>
    <row r="29" spans="1:3">
      <c r="A29" s="9" t="s">
        <v>45</v>
      </c>
      <c r="B29" s="25">
        <v>797200</v>
      </c>
      <c r="C29" s="9"/>
    </row>
    <row r="30" spans="1:3">
      <c r="A30" s="9" t="s">
        <v>46</v>
      </c>
      <c r="B30" s="20">
        <f>B28-B29</f>
        <v>702800</v>
      </c>
      <c r="C30" s="9"/>
    </row>
    <row r="31" spans="1:3">
      <c r="A31" s="9" t="s">
        <v>47</v>
      </c>
      <c r="B31" s="9"/>
      <c r="C31" s="9"/>
    </row>
    <row r="32" spans="1:3">
      <c r="A32" s="9" t="s">
        <v>48</v>
      </c>
      <c r="B32" s="14">
        <v>-22800</v>
      </c>
      <c r="C32" s="9"/>
    </row>
    <row r="33" spans="1:3">
      <c r="A33" s="9" t="s">
        <v>49</v>
      </c>
      <c r="B33" s="14">
        <v>-24000</v>
      </c>
      <c r="C33" s="9"/>
    </row>
    <row r="34" spans="1:3">
      <c r="A34" s="9" t="s">
        <v>50</v>
      </c>
      <c r="B34" s="14">
        <v>-256000</v>
      </c>
      <c r="C34" s="9"/>
    </row>
    <row r="35" spans="1:3">
      <c r="A35" s="9" t="s">
        <v>51</v>
      </c>
      <c r="B35" s="14">
        <v>-258000</v>
      </c>
      <c r="C35" s="9"/>
    </row>
    <row r="36" spans="1:3" ht="13.5" thickBot="1">
      <c r="A36" s="9" t="s">
        <v>52</v>
      </c>
      <c r="B36" s="24">
        <f>SUM(B30:B35)</f>
        <v>142000</v>
      </c>
      <c r="C36" s="9"/>
    </row>
    <row r="37" spans="1:3" ht="13.5" thickTop="1">
      <c r="A37" s="9"/>
      <c r="B37" s="9"/>
      <c r="C37" s="9"/>
    </row>
    <row r="38" spans="1:3">
      <c r="A38" s="9" t="s">
        <v>53</v>
      </c>
      <c r="B38" s="9"/>
      <c r="C38" s="9"/>
    </row>
    <row r="39" spans="1:3">
      <c r="A39" s="9" t="s">
        <v>55</v>
      </c>
      <c r="B39" s="13">
        <v>112000</v>
      </c>
      <c r="C39" s="9"/>
    </row>
    <row r="40" spans="1:3">
      <c r="A40" s="9" t="s">
        <v>57</v>
      </c>
      <c r="B40" s="14">
        <v>100000</v>
      </c>
      <c r="C40" s="9"/>
    </row>
    <row r="41" spans="1:3">
      <c r="A41" s="18" t="s">
        <v>16</v>
      </c>
      <c r="B41" s="9"/>
      <c r="C41" s="9"/>
    </row>
    <row r="42" spans="1:3">
      <c r="A42" s="9" t="s">
        <v>17</v>
      </c>
      <c r="B42" s="14">
        <v>132000</v>
      </c>
      <c r="C42" s="9"/>
    </row>
    <row r="43" spans="1:3">
      <c r="A43" s="9" t="s">
        <v>59</v>
      </c>
      <c r="B43" s="14">
        <v>112000</v>
      </c>
      <c r="C43" s="9"/>
    </row>
    <row r="44" spans="1:3">
      <c r="A44" s="9" t="s">
        <v>20</v>
      </c>
      <c r="B44" s="14">
        <v>20000</v>
      </c>
      <c r="C44" s="9"/>
    </row>
    <row r="45" spans="1:3">
      <c r="A45" s="9" t="s">
        <v>58</v>
      </c>
      <c r="B45" s="14">
        <v>50000</v>
      </c>
      <c r="C45" s="9"/>
    </row>
  </sheetData>
  <mergeCells count="6">
    <mergeCell ref="A25:C25"/>
    <mergeCell ref="A26:C26"/>
    <mergeCell ref="A5:C5"/>
    <mergeCell ref="A4:C4"/>
    <mergeCell ref="A3:C3"/>
    <mergeCell ref="A24:C24"/>
  </mergeCells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P14-15A</vt:lpstr>
      <vt:lpstr>Given P14-15A</vt:lpstr>
      <vt:lpstr>P14-16A</vt:lpstr>
      <vt:lpstr>Given P14-16A</vt:lpstr>
      <vt:lpstr>P14-19A</vt:lpstr>
      <vt:lpstr>Given P14-19A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Lisa Johnson</cp:lastModifiedBy>
  <cp:lastPrinted>2008-06-16T19:15:31Z</cp:lastPrinted>
  <dcterms:created xsi:type="dcterms:W3CDTF">1999-08-05T16:01:33Z</dcterms:created>
  <dcterms:modified xsi:type="dcterms:W3CDTF">2009-06-24T11:43:14Z</dcterms:modified>
</cp:coreProperties>
</file>