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000" activeTab="1"/>
  </bookViews>
  <sheets>
    <sheet name="P8-2A" sheetId="1" r:id="rId1"/>
    <sheet name="P11-4-A" sheetId="2" r:id="rId2"/>
  </sheets>
  <definedNames/>
  <calcPr fullCalcOnLoad="1"/>
</workbook>
</file>

<file path=xl/sharedStrings.xml><?xml version="1.0" encoding="utf-8"?>
<sst xmlns="http://schemas.openxmlformats.org/spreadsheetml/2006/main" count="101" uniqueCount="81">
  <si>
    <t>Budgeted Overhead Costs</t>
  </si>
  <si>
    <t>Amount</t>
  </si>
  <si>
    <t>÷</t>
  </si>
  <si>
    <t>Normal Capacity Labor Hours</t>
  </si>
  <si>
    <t>=</t>
  </si>
  <si>
    <t>Overhead Rate per Direct Labor Hour</t>
  </si>
  <si>
    <t>Variable</t>
  </si>
  <si>
    <t>Fixed</t>
  </si>
  <si>
    <t>Total</t>
  </si>
  <si>
    <t>Standard Quantity</t>
  </si>
  <si>
    <t>x</t>
  </si>
  <si>
    <t>Standard Price</t>
  </si>
  <si>
    <t>Standard Cost</t>
  </si>
  <si>
    <t>Direct materials</t>
  </si>
  <si>
    <t>Direct labor</t>
  </si>
  <si>
    <t>Manufacturing overhead</t>
  </si>
  <si>
    <t>Date:</t>
  </si>
  <si>
    <t xml:space="preserve">   Rick Balboni, Melinda Brown, Margy Cheesebrough, Rich Fasano, Sanjeev Kumar, William Leonardi</t>
  </si>
  <si>
    <t>Course:</t>
  </si>
  <si>
    <t>ACC349</t>
  </si>
  <si>
    <r>
      <t xml:space="preserve">Name: </t>
    </r>
    <r>
      <rPr>
        <b/>
        <sz val="10"/>
        <rFont val="Arial"/>
        <family val="2"/>
      </rPr>
      <t xml:space="preserve">      Margy Cheesebrough</t>
    </r>
  </si>
  <si>
    <r>
      <t xml:space="preserve">Instructor:  </t>
    </r>
    <r>
      <rPr>
        <b/>
        <sz val="10"/>
        <rFont val="Arial"/>
        <family val="2"/>
      </rPr>
      <t>Leonard Glendale</t>
    </r>
  </si>
  <si>
    <t>Team B</t>
  </si>
  <si>
    <t>b) If the materials quantity variance was $2,871 favorable, what was the standard materials quantity per unit? </t>
  </si>
  <si>
    <t xml:space="preserve">c) What were the standard hours allowed for the units produced? </t>
  </si>
  <si>
    <t>d) If the labor quantity variance was $8,400 unfavorable, what were the actual direct labor hours worked?</t>
  </si>
  <si>
    <t xml:space="preserve">e) If the labor price variance was $4,470 favorable, what was the actual rate per hour? </t>
  </si>
  <si>
    <t>f) If total budgeted manufacturing overhead was $327,600 at normal capacity, what was the predetermined overhead rate per direct labor hour?</t>
  </si>
  <si>
    <t xml:space="preserve">g) What was the standard cost per unit of product? </t>
  </si>
  <si>
    <t xml:space="preserve">h) How much overhead was applied to production during the year? </t>
  </si>
  <si>
    <t xml:space="preserve">i) If the standard fixed overhead rate was $2.50, what was the overhead volume variance? </t>
  </si>
  <si>
    <t xml:space="preserve">j) If the overhead controllable variance was $3,000 favorable, what were the total variable overhead costs incurred? (Assume that the overhead controllable variance relates only to variable costs.) </t>
  </si>
  <si>
    <t xml:space="preserve">k) Using selected answers above, what were the total costs assigned to work in process? </t>
  </si>
  <si>
    <t>Material price variance (MPV):</t>
  </si>
  <si>
    <t>unfavorable</t>
  </si>
  <si>
    <t>Material quantity variance (MQV):</t>
  </si>
  <si>
    <t>favorable</t>
  </si>
  <si>
    <t>Actuals</t>
  </si>
  <si>
    <t>Standards</t>
  </si>
  <si>
    <t>Direct materials quantity</t>
  </si>
  <si>
    <t>MPV =</t>
  </si>
  <si>
    <t>Standard material price per pound is</t>
  </si>
  <si>
    <t>MQV =</t>
  </si>
  <si>
    <t>Standard material quantity per unit is</t>
  </si>
  <si>
    <t>pounds</t>
  </si>
  <si>
    <t>(132,000*0.90) - (132,000*SP)</t>
  </si>
  <si>
    <t>Direct materials price per unit</t>
  </si>
  <si>
    <t>(AQ x AP) - (AQ x SP)</t>
  </si>
  <si>
    <t>(Actual Quantity x Actual Price) - (Actual Quantity x Standard Price)</t>
  </si>
  <si>
    <t>Material Price Variance =</t>
  </si>
  <si>
    <t>Standard Cost Elements</t>
  </si>
  <si>
    <t>Standard hourly rate</t>
  </si>
  <si>
    <t>Direct labor hours</t>
  </si>
  <si>
    <t>Standard hours of direct labor</t>
  </si>
  <si>
    <t>Units produced</t>
  </si>
  <si>
    <t>3,960 =</t>
  </si>
  <si>
    <t>Material Quantity Variance =</t>
  </si>
  <si>
    <t>SP =</t>
  </si>
  <si>
    <t>(Actual Quantity x Standard Price) - (Standard Quantity x Standard Price)</t>
  </si>
  <si>
    <t>(AQ x SP) - (SQ x SP)</t>
  </si>
  <si>
    <t>SQ =</t>
  </si>
  <si>
    <t>(132,000*0.90-3960)/132,000</t>
  </si>
  <si>
    <t>(132,000*0.87) - (SQ*0.87)</t>
  </si>
  <si>
    <t>(132,000*0.87+2,871)/0.87</t>
  </si>
  <si>
    <t>-2,871 =</t>
  </si>
  <si>
    <t>135,300/33,000</t>
  </si>
  <si>
    <r>
      <t xml:space="preserve">a) If the materials price variance was $3,960 unfavorable, what was the standard materials price per pound? </t>
    </r>
  </si>
  <si>
    <t>Predetermined overhead rate per direct labor hour is</t>
  </si>
  <si>
    <t>Standard cost per unit of product is</t>
  </si>
  <si>
    <t xml:space="preserve">Total variable overhead costs incurred is </t>
  </si>
  <si>
    <t>-3,000</t>
  </si>
  <si>
    <t>AO-5.30*44,000</t>
  </si>
  <si>
    <t>Actual overhead - overhead budgeted (based on standard hours)</t>
  </si>
  <si>
    <t xml:space="preserve">Overhead controllable variance = </t>
  </si>
  <si>
    <t>5.30*44,000-3,000</t>
  </si>
  <si>
    <t>AO =</t>
  </si>
  <si>
    <t>Total costs assigned to work in process is</t>
  </si>
  <si>
    <t>Standard cost per unit * units produced</t>
  </si>
  <si>
    <t>Standard cost per unit</t>
  </si>
  <si>
    <t>114,840/132,000</t>
  </si>
  <si>
    <t>Total SQ =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</si>
</sst>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&quot;$&quot;* #,##0.000_);_(&quot;$&quot;* \(#,##0.000\);_(&quot;$&quot;* &quot;-&quot;??_);_(@_)"/>
    <numFmt numFmtId="171" formatCode="_(* #,##0.0_);_(* \(#,##0.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8"/>
      <name val="Arial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14" fontId="19" fillId="7" borderId="0" xfId="0" applyNumberFormat="1" applyFont="1" applyFill="1" applyAlignment="1">
      <alignment horizontal="center"/>
    </xf>
    <xf numFmtId="0" fontId="1" fillId="7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0" fontId="19" fillId="7" borderId="10" xfId="0" applyFont="1" applyFill="1" applyBorder="1" applyAlignment="1">
      <alignment horizontal="center"/>
    </xf>
    <xf numFmtId="0" fontId="16" fillId="7" borderId="0" xfId="0" applyFont="1" applyFill="1" applyAlignment="1">
      <alignment/>
    </xf>
    <xf numFmtId="0" fontId="18" fillId="7" borderId="0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left"/>
    </xf>
    <xf numFmtId="44" fontId="0" fillId="0" borderId="0" xfId="44" applyFont="1" applyAlignment="1">
      <alignment/>
    </xf>
    <xf numFmtId="169" fontId="0" fillId="0" borderId="0" xfId="42" applyNumberFormat="1" applyFont="1" applyAlignment="1">
      <alignment/>
    </xf>
    <xf numFmtId="0" fontId="16" fillId="0" borderId="0" xfId="0" applyFont="1" applyAlignment="1">
      <alignment vertical="center"/>
    </xf>
    <xf numFmtId="170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0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ont="1" applyFill="1" applyAlignment="1">
      <alignment horizontal="right"/>
    </xf>
    <xf numFmtId="14" fontId="21" fillId="7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center"/>
    </xf>
    <xf numFmtId="0" fontId="20" fillId="7" borderId="10" xfId="0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7" borderId="10" xfId="0" applyFont="1" applyFill="1" applyBorder="1" applyAlignment="1">
      <alignment horizontal="right"/>
    </xf>
    <xf numFmtId="0" fontId="21" fillId="7" borderId="10" xfId="0" applyFont="1" applyFill="1" applyBorder="1" applyAlignment="1">
      <alignment horizontal="center"/>
    </xf>
    <xf numFmtId="0" fontId="0" fillId="0" borderId="0" xfId="0" applyFont="1" applyAlignment="1">
      <alignment horizontal="left" indent="2"/>
    </xf>
    <xf numFmtId="1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49" fontId="0" fillId="0" borderId="0" xfId="0" applyNumberFormat="1" applyFont="1" applyAlignment="1">
      <alignment/>
    </xf>
    <xf numFmtId="171" fontId="20" fillId="0" borderId="0" xfId="42" applyNumberFormat="1" applyFont="1" applyAlignment="1">
      <alignment/>
    </xf>
    <xf numFmtId="0" fontId="1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20" fillId="0" borderId="0" xfId="5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0" fillId="0" borderId="0" xfId="57" applyNumberFormat="1" applyFont="1" applyBorder="1" applyAlignment="1">
      <alignment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2" fontId="0" fillId="0" borderId="0" xfId="0" applyNumberFormat="1" applyFont="1" applyBorder="1" applyAlignment="1">
      <alignment horizontal="center" vertical="center" wrapText="1"/>
    </xf>
    <xf numFmtId="41" fontId="0" fillId="0" borderId="0" xfId="0" applyNumberFormat="1" applyFont="1" applyBorder="1" applyAlignment="1">
      <alignment wrapText="1"/>
    </xf>
    <xf numFmtId="43" fontId="0" fillId="0" borderId="0" xfId="0" applyNumberFormat="1" applyFont="1" applyBorder="1" applyAlignment="1">
      <alignment horizontal="center" vertical="center" wrapText="1"/>
    </xf>
    <xf numFmtId="41" fontId="0" fillId="0" borderId="11" xfId="0" applyNumberFormat="1" applyFont="1" applyBorder="1" applyAlignment="1">
      <alignment horizontal="center" vertical="center" wrapText="1"/>
    </xf>
    <xf numFmtId="43" fontId="0" fillId="0" borderId="11" xfId="0" applyNumberFormat="1" applyFont="1" applyBorder="1" applyAlignment="1">
      <alignment horizontal="center" vertical="center" wrapText="1"/>
    </xf>
    <xf numFmtId="42" fontId="0" fillId="0" borderId="12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44" fontId="0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8"/>
    </xf>
    <xf numFmtId="44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 horizontal="left" indent="8"/>
    </xf>
    <xf numFmtId="170" fontId="0" fillId="0" borderId="11" xfId="0" applyNumberFormat="1" applyFont="1" applyBorder="1" applyAlignment="1">
      <alignment/>
    </xf>
    <xf numFmtId="170" fontId="0" fillId="0" borderId="12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70" fontId="27" fillId="0" borderId="0" xfId="0" applyNumberFormat="1" applyFont="1" applyAlignment="1">
      <alignment/>
    </xf>
    <xf numFmtId="0" fontId="26" fillId="7" borderId="0" xfId="0" applyFont="1" applyFill="1" applyAlignment="1">
      <alignment/>
    </xf>
    <xf numFmtId="170" fontId="26" fillId="7" borderId="0" xfId="0" applyNumberFormat="1" applyFont="1" applyFill="1" applyAlignment="1">
      <alignment/>
    </xf>
    <xf numFmtId="44" fontId="26" fillId="7" borderId="0" xfId="0" applyNumberFormat="1" applyFont="1" applyFill="1" applyAlignment="1">
      <alignment/>
    </xf>
    <xf numFmtId="0" fontId="28" fillId="7" borderId="0" xfId="0" applyFont="1" applyFill="1" applyAlignment="1">
      <alignment/>
    </xf>
    <xf numFmtId="43" fontId="28" fillId="7" borderId="0" xfId="0" applyNumberFormat="1" applyFont="1" applyFill="1" applyAlignment="1">
      <alignment/>
    </xf>
    <xf numFmtId="171" fontId="28" fillId="7" borderId="0" xfId="0" applyNumberFormat="1" applyFont="1" applyFill="1" applyAlignment="1">
      <alignment/>
    </xf>
    <xf numFmtId="169" fontId="28" fillId="7" borderId="0" xfId="0" applyNumberFormat="1" applyFont="1" applyFill="1" applyAlignment="1">
      <alignment/>
    </xf>
    <xf numFmtId="44" fontId="28" fillId="7" borderId="0" xfId="0" applyNumberFormat="1" applyFont="1" applyFill="1" applyAlignment="1">
      <alignment/>
    </xf>
    <xf numFmtId="5" fontId="20" fillId="0" borderId="0" xfId="42" applyNumberFormat="1" applyFont="1" applyAlignment="1">
      <alignment/>
    </xf>
    <xf numFmtId="169" fontId="0" fillId="0" borderId="0" xfId="0" applyNumberFormat="1" applyAlignment="1">
      <alignment/>
    </xf>
    <xf numFmtId="44" fontId="20" fillId="0" borderId="0" xfId="0" applyNumberFormat="1" applyFont="1" applyAlignment="1">
      <alignment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6" fillId="0" borderId="0" xfId="0" applyFont="1" applyAlignment="1">
      <alignment horizontal="left" vertical="center" wrapText="1"/>
    </xf>
    <xf numFmtId="5" fontId="28" fillId="7" borderId="0" xfId="44" applyNumberFormat="1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7</xdr:col>
      <xdr:colOff>552450</xdr:colOff>
      <xdr:row>20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19150"/>
          <a:ext cx="6191250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11</xdr:col>
      <xdr:colOff>485775</xdr:colOff>
      <xdr:row>28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057650"/>
          <a:ext cx="85629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161925</xdr:rowOff>
    </xdr:from>
    <xdr:to>
      <xdr:col>8</xdr:col>
      <xdr:colOff>85725</xdr:colOff>
      <xdr:row>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1075"/>
          <a:ext cx="6076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A22" sqref="A22"/>
    </sheetView>
  </sheetViews>
  <sheetFormatPr defaultColWidth="9.140625" defaultRowHeight="15"/>
  <cols>
    <col min="3" max="3" width="18.421875" style="0" customWidth="1"/>
    <col min="5" max="5" width="20.421875" style="0" customWidth="1"/>
  </cols>
  <sheetData>
    <row r="1" spans="1:8" ht="17.25" customHeight="1">
      <c r="A1" s="2" t="s">
        <v>20</v>
      </c>
      <c r="B1" s="8" t="s">
        <v>22</v>
      </c>
      <c r="C1" s="3"/>
      <c r="D1" s="3"/>
      <c r="E1" s="3"/>
      <c r="F1" s="3"/>
      <c r="G1" s="3" t="s">
        <v>16</v>
      </c>
      <c r="H1" s="4">
        <v>39965</v>
      </c>
    </row>
    <row r="2" spans="1:10" ht="15">
      <c r="A2" s="10" t="s">
        <v>17</v>
      </c>
      <c r="B2" s="9"/>
      <c r="C2" s="9"/>
      <c r="D2" s="9"/>
      <c r="E2" s="9"/>
      <c r="F2" s="9"/>
      <c r="G2" s="9"/>
      <c r="H2" s="9"/>
      <c r="I2" s="1"/>
      <c r="J2" s="1"/>
    </row>
    <row r="3" spans="1:8" ht="17.25" customHeight="1" thickBot="1">
      <c r="A3" s="5" t="s">
        <v>21</v>
      </c>
      <c r="B3" s="6"/>
      <c r="C3" s="6"/>
      <c r="D3" s="6"/>
      <c r="E3" s="6"/>
      <c r="F3" s="6"/>
      <c r="G3" s="6" t="s">
        <v>18</v>
      </c>
      <c r="H3" s="7" t="s">
        <v>19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9.28125" style="20" customWidth="1"/>
    <col min="2" max="2" width="24.140625" style="20" customWidth="1"/>
    <col min="3" max="3" width="11.421875" style="20" customWidth="1"/>
    <col min="4" max="4" width="4.28125" style="20" customWidth="1"/>
    <col min="5" max="5" width="10.7109375" style="20" customWidth="1"/>
    <col min="6" max="6" width="4.421875" style="20" customWidth="1"/>
    <col min="7" max="7" width="13.421875" style="20" customWidth="1"/>
    <col min="8" max="8" width="12.140625" style="20" customWidth="1"/>
    <col min="9" max="16384" width="9.140625" style="20" customWidth="1"/>
  </cols>
  <sheetData>
    <row r="1" spans="1:8" ht="17.25" customHeight="1">
      <c r="A1" s="16"/>
      <c r="B1" s="8"/>
      <c r="C1" s="17"/>
      <c r="D1" s="17"/>
      <c r="E1" s="17"/>
      <c r="F1" s="17"/>
      <c r="G1" s="18"/>
      <c r="H1" s="19"/>
    </row>
    <row r="2" spans="1:8" ht="15">
      <c r="A2" s="21"/>
      <c r="B2" s="22"/>
      <c r="C2" s="22"/>
      <c r="D2" s="22"/>
      <c r="E2" s="22"/>
      <c r="F2" s="22"/>
      <c r="G2" s="22"/>
      <c r="H2" s="22"/>
    </row>
    <row r="3" spans="1:8" ht="17.25" customHeight="1" thickBot="1">
      <c r="A3" s="23"/>
      <c r="B3" s="24"/>
      <c r="C3" s="24"/>
      <c r="D3" s="24"/>
      <c r="E3" s="24"/>
      <c r="F3" s="24"/>
      <c r="G3" s="25"/>
      <c r="H3" s="26"/>
    </row>
    <row r="5" ht="15"/>
    <row r="6" ht="15"/>
    <row r="7" ht="15"/>
    <row r="8" ht="15"/>
    <row r="9" ht="15"/>
    <row r="10" ht="15"/>
    <row r="11" spans="1:8" ht="15">
      <c r="A11" s="79" t="s">
        <v>37</v>
      </c>
      <c r="B11" s="80"/>
      <c r="C11" s="81"/>
      <c r="E11" s="79" t="s">
        <v>38</v>
      </c>
      <c r="F11" s="80"/>
      <c r="G11" s="80"/>
      <c r="H11" s="81"/>
    </row>
    <row r="12" spans="1:8" ht="15">
      <c r="A12" s="27" t="s">
        <v>46</v>
      </c>
      <c r="C12" s="11">
        <v>0.9</v>
      </c>
      <c r="E12" s="20" t="s">
        <v>53</v>
      </c>
      <c r="H12" s="28">
        <v>1.3333333333333333</v>
      </c>
    </row>
    <row r="13" spans="1:8" ht="15">
      <c r="A13" s="27" t="s">
        <v>39</v>
      </c>
      <c r="C13" s="12">
        <v>132000</v>
      </c>
      <c r="E13" s="20" t="s">
        <v>51</v>
      </c>
      <c r="H13" s="11">
        <v>12</v>
      </c>
    </row>
    <row r="14" spans="1:8" ht="15">
      <c r="A14" s="27" t="s">
        <v>54</v>
      </c>
      <c r="C14" s="12">
        <v>33000</v>
      </c>
      <c r="E14" s="20" t="s">
        <v>52</v>
      </c>
      <c r="H14" s="12">
        <v>42000</v>
      </c>
    </row>
    <row r="15" ht="15">
      <c r="B15" s="12"/>
    </row>
    <row r="16" spans="1:4" ht="15">
      <c r="A16" s="27" t="s">
        <v>33</v>
      </c>
      <c r="C16" s="29">
        <v>3960</v>
      </c>
      <c r="D16" s="20" t="s">
        <v>34</v>
      </c>
    </row>
    <row r="17" spans="1:4" ht="15">
      <c r="A17" s="27" t="s">
        <v>35</v>
      </c>
      <c r="C17" s="29">
        <v>2871</v>
      </c>
      <c r="D17" s="20" t="s">
        <v>36</v>
      </c>
    </row>
    <row r="19" spans="1:8" ht="29.25" customHeight="1">
      <c r="A19" s="83" t="s">
        <v>66</v>
      </c>
      <c r="B19" s="83"/>
      <c r="C19" s="83"/>
      <c r="D19" s="83"/>
      <c r="E19" s="83"/>
      <c r="F19" s="83"/>
      <c r="G19" s="83"/>
      <c r="H19" s="83"/>
    </row>
    <row r="20" spans="1:3" ht="15">
      <c r="A20" s="66" t="s">
        <v>41</v>
      </c>
      <c r="B20" s="70"/>
      <c r="C20" s="70">
        <f>C27</f>
        <v>0.87</v>
      </c>
    </row>
    <row r="21" spans="1:5" ht="15">
      <c r="A21" s="82" t="s">
        <v>49</v>
      </c>
      <c r="B21" s="82"/>
      <c r="D21" s="31"/>
      <c r="E21" s="31"/>
    </row>
    <row r="22" spans="1:5" ht="15">
      <c r="A22" s="30"/>
      <c r="B22" s="31" t="s">
        <v>48</v>
      </c>
      <c r="C22" s="31"/>
      <c r="D22" s="31"/>
      <c r="E22" s="31"/>
    </row>
    <row r="23" spans="2:3" ht="15">
      <c r="B23" s="20" t="s">
        <v>40</v>
      </c>
      <c r="C23" s="20" t="s">
        <v>47</v>
      </c>
    </row>
    <row r="24" spans="2:3" ht="15">
      <c r="B24" s="20" t="s">
        <v>55</v>
      </c>
      <c r="C24" s="20" t="s">
        <v>45</v>
      </c>
    </row>
    <row r="25" spans="2:3" ht="15">
      <c r="B25" s="20" t="s">
        <v>57</v>
      </c>
      <c r="C25" s="20" t="s">
        <v>61</v>
      </c>
    </row>
    <row r="26" spans="2:3" ht="15">
      <c r="B26" s="20" t="s">
        <v>57</v>
      </c>
      <c r="C26" s="20" t="s">
        <v>79</v>
      </c>
    </row>
    <row r="27" spans="2:3" ht="15">
      <c r="B27" s="20" t="s">
        <v>57</v>
      </c>
      <c r="C27" s="73">
        <f>114840/132000</f>
        <v>0.87</v>
      </c>
    </row>
    <row r="29" spans="1:8" ht="36.75" customHeight="1">
      <c r="A29" s="78" t="s">
        <v>23</v>
      </c>
      <c r="B29" s="78"/>
      <c r="C29" s="78"/>
      <c r="D29" s="78"/>
      <c r="E29" s="78"/>
      <c r="F29" s="78"/>
      <c r="G29" s="78"/>
      <c r="H29" s="78"/>
    </row>
    <row r="30" spans="1:8" ht="15">
      <c r="A30" s="66" t="s">
        <v>43</v>
      </c>
      <c r="B30" s="67"/>
      <c r="C30" s="68">
        <f>C38</f>
        <v>4.1</v>
      </c>
      <c r="D30" s="66" t="s">
        <v>44</v>
      </c>
      <c r="E30" s="69"/>
      <c r="F30" s="32"/>
      <c r="G30" s="32"/>
      <c r="H30" s="32"/>
    </row>
    <row r="31" spans="1:5" ht="15">
      <c r="A31" s="82" t="s">
        <v>56</v>
      </c>
      <c r="B31" s="82"/>
      <c r="C31" s="31"/>
      <c r="D31" s="31"/>
      <c r="E31" s="31"/>
    </row>
    <row r="32" spans="1:5" ht="15">
      <c r="A32" s="30"/>
      <c r="B32" s="31" t="s">
        <v>58</v>
      </c>
      <c r="C32" s="31"/>
      <c r="D32" s="31"/>
      <c r="E32" s="31"/>
    </row>
    <row r="33" spans="2:3" ht="15">
      <c r="B33" s="20" t="s">
        <v>42</v>
      </c>
      <c r="C33" s="20" t="s">
        <v>59</v>
      </c>
    </row>
    <row r="34" spans="2:3" ht="15">
      <c r="B34" s="33" t="s">
        <v>64</v>
      </c>
      <c r="C34" s="20" t="s">
        <v>62</v>
      </c>
    </row>
    <row r="35" spans="2:3" ht="15">
      <c r="B35" t="s">
        <v>80</v>
      </c>
      <c r="C35" s="20" t="s">
        <v>63</v>
      </c>
    </row>
    <row r="36" spans="2:3" ht="15">
      <c r="B36" t="s">
        <v>80</v>
      </c>
      <c r="C36" s="12">
        <f>117711/0.87</f>
        <v>135300</v>
      </c>
    </row>
    <row r="37" spans="2:8" s="32" customFormat="1" ht="15">
      <c r="B37" s="20" t="s">
        <v>60</v>
      </c>
      <c r="C37" s="34" t="s">
        <v>65</v>
      </c>
      <c r="D37" s="20"/>
      <c r="E37" s="20"/>
      <c r="F37" s="20"/>
      <c r="G37" s="20"/>
      <c r="H37" s="20"/>
    </row>
    <row r="38" spans="2:8" s="32" customFormat="1" ht="15">
      <c r="B38" s="20" t="s">
        <v>60</v>
      </c>
      <c r="C38" s="20">
        <f>135300/33000</f>
        <v>4.1</v>
      </c>
      <c r="D38" s="20"/>
      <c r="E38" s="20"/>
      <c r="F38" s="20"/>
      <c r="G38" s="20"/>
      <c r="H38" s="20"/>
    </row>
    <row r="40" spans="1:7" s="36" customFormat="1" ht="19.5" customHeight="1">
      <c r="A40" s="35" t="s">
        <v>24</v>
      </c>
      <c r="B40" s="13"/>
      <c r="C40" s="13"/>
      <c r="D40" s="13"/>
      <c r="E40" s="13"/>
      <c r="F40" s="13"/>
      <c r="G40" s="13"/>
    </row>
    <row r="41" ht="18" customHeight="1">
      <c r="A41" s="37"/>
    </row>
    <row r="42" spans="1:8" s="36" customFormat="1" ht="29.25" customHeight="1">
      <c r="A42" s="78" t="s">
        <v>25</v>
      </c>
      <c r="B42" s="78"/>
      <c r="C42" s="78"/>
      <c r="D42" s="78"/>
      <c r="E42" s="78"/>
      <c r="F42" s="78"/>
      <c r="G42" s="78"/>
      <c r="H42" s="78"/>
    </row>
    <row r="43" ht="15">
      <c r="A43" s="37"/>
    </row>
    <row r="44" s="36" customFormat="1" ht="15">
      <c r="A44" s="35" t="s">
        <v>26</v>
      </c>
    </row>
    <row r="45" ht="15">
      <c r="A45" s="37"/>
    </row>
    <row r="46" spans="1:8" s="36" customFormat="1" ht="36.75" customHeight="1">
      <c r="A46" s="78" t="s">
        <v>27</v>
      </c>
      <c r="B46" s="78"/>
      <c r="C46" s="78"/>
      <c r="D46" s="78"/>
      <c r="E46" s="78"/>
      <c r="F46" s="78"/>
      <c r="G46" s="78"/>
      <c r="H46" s="78"/>
    </row>
    <row r="47" spans="1:5" ht="15">
      <c r="A47" s="63" t="s">
        <v>67</v>
      </c>
      <c r="B47" s="17"/>
      <c r="C47" s="17"/>
      <c r="D47" s="17"/>
      <c r="E47" s="65">
        <f>G51</f>
        <v>7.8</v>
      </c>
    </row>
    <row r="48" spans="1:8" ht="58.5" customHeight="1">
      <c r="A48" s="38"/>
      <c r="B48" s="39" t="s">
        <v>0</v>
      </c>
      <c r="C48" s="39" t="s">
        <v>1</v>
      </c>
      <c r="D48" s="39" t="s">
        <v>2</v>
      </c>
      <c r="E48" s="39" t="s">
        <v>3</v>
      </c>
      <c r="F48" s="39" t="s">
        <v>4</v>
      </c>
      <c r="G48" s="39" t="s">
        <v>5</v>
      </c>
      <c r="H48" s="40"/>
    </row>
    <row r="49" spans="1:8" ht="15">
      <c r="A49" s="41"/>
      <c r="B49" s="44" t="s">
        <v>6</v>
      </c>
      <c r="C49" s="45">
        <v>222600</v>
      </c>
      <c r="D49" s="43" t="s">
        <v>2</v>
      </c>
      <c r="E49" s="46">
        <v>42000</v>
      </c>
      <c r="F49" s="43" t="s">
        <v>4</v>
      </c>
      <c r="G49" s="47">
        <f>C49/E49</f>
        <v>5.3</v>
      </c>
      <c r="H49" s="40"/>
    </row>
    <row r="50" spans="1:8" ht="15" customHeight="1">
      <c r="A50" s="41"/>
      <c r="B50" s="44" t="s">
        <v>7</v>
      </c>
      <c r="C50" s="48">
        <v>105000</v>
      </c>
      <c r="D50" s="43" t="s">
        <v>2</v>
      </c>
      <c r="E50" s="46">
        <v>42000</v>
      </c>
      <c r="F50" s="43" t="s">
        <v>4</v>
      </c>
      <c r="G50" s="49">
        <f>C50/E50</f>
        <v>2.5</v>
      </c>
      <c r="H50" s="40"/>
    </row>
    <row r="51" spans="1:8" ht="15" customHeight="1" thickBot="1">
      <c r="A51" s="41"/>
      <c r="B51" s="20" t="s">
        <v>8</v>
      </c>
      <c r="C51" s="50">
        <f>SUM(C49:C50)</f>
        <v>327600</v>
      </c>
      <c r="D51" s="43" t="s">
        <v>2</v>
      </c>
      <c r="E51" s="51">
        <v>42000</v>
      </c>
      <c r="F51" s="43" t="s">
        <v>4</v>
      </c>
      <c r="G51" s="52">
        <f>SUM(G49:G50)</f>
        <v>7.8</v>
      </c>
      <c r="H51" s="53"/>
    </row>
    <row r="52" ht="15.75" thickTop="1">
      <c r="A52" s="41"/>
    </row>
    <row r="53" s="36" customFormat="1" ht="18" customHeight="1">
      <c r="A53" s="35" t="s">
        <v>28</v>
      </c>
    </row>
    <row r="54" spans="1:6" ht="15">
      <c r="A54" s="63" t="s">
        <v>68</v>
      </c>
      <c r="B54" s="63"/>
      <c r="C54" s="64">
        <f>G59</f>
        <v>29.967</v>
      </c>
      <c r="F54" s="62"/>
    </row>
    <row r="55" spans="1:7" ht="30">
      <c r="A55" s="54"/>
      <c r="B55" s="39" t="s">
        <v>50</v>
      </c>
      <c r="C55" s="39" t="s">
        <v>9</v>
      </c>
      <c r="D55" s="39" t="s">
        <v>10</v>
      </c>
      <c r="E55" s="39" t="s">
        <v>11</v>
      </c>
      <c r="F55" s="39" t="s">
        <v>4</v>
      </c>
      <c r="G55" s="39" t="s">
        <v>12</v>
      </c>
    </row>
    <row r="56" spans="1:7" ht="15">
      <c r="A56" s="55" t="s">
        <v>13</v>
      </c>
      <c r="C56" s="61">
        <f>C30</f>
        <v>4.1</v>
      </c>
      <c r="D56" s="42" t="s">
        <v>10</v>
      </c>
      <c r="E56" s="56">
        <f>C27</f>
        <v>0.87</v>
      </c>
      <c r="F56" s="42" t="s">
        <v>4</v>
      </c>
      <c r="G56" s="57">
        <f>C56*E56</f>
        <v>3.5669999999999997</v>
      </c>
    </row>
    <row r="57" spans="1:7" ht="15">
      <c r="A57" s="58" t="s">
        <v>14</v>
      </c>
      <c r="C57" s="28">
        <f>H12</f>
        <v>1.3333333333333333</v>
      </c>
      <c r="D57" s="42" t="s">
        <v>10</v>
      </c>
      <c r="E57" s="56">
        <f>H13</f>
        <v>12</v>
      </c>
      <c r="F57" s="42" t="s">
        <v>4</v>
      </c>
      <c r="G57" s="57">
        <f>C57*E57</f>
        <v>16</v>
      </c>
    </row>
    <row r="58" spans="1:7" ht="15">
      <c r="A58" s="58" t="s">
        <v>15</v>
      </c>
      <c r="C58" s="28">
        <f>H12</f>
        <v>1.3333333333333333</v>
      </c>
      <c r="D58" s="42" t="s">
        <v>10</v>
      </c>
      <c r="E58" s="56">
        <f>G51</f>
        <v>7.8</v>
      </c>
      <c r="F58" s="42" t="s">
        <v>4</v>
      </c>
      <c r="G58" s="59">
        <f>C58*E58</f>
        <v>10.399999999999999</v>
      </c>
    </row>
    <row r="59" ht="15.75" thickBot="1">
      <c r="G59" s="60">
        <f>SUM(G56:G58)</f>
        <v>29.967</v>
      </c>
    </row>
    <row r="60" ht="15.75" customHeight="1" thickTop="1">
      <c r="A60" s="37"/>
    </row>
    <row r="61" spans="1:8" s="36" customFormat="1" ht="15">
      <c r="A61" s="74" t="s">
        <v>29</v>
      </c>
      <c r="B61" s="75"/>
      <c r="C61" s="75"/>
      <c r="D61" s="75"/>
      <c r="E61" s="75"/>
      <c r="F61" s="75"/>
      <c r="G61" s="75"/>
      <c r="H61" s="75"/>
    </row>
    <row r="62" spans="1:8" ht="15">
      <c r="A62" s="76"/>
      <c r="B62" s="77"/>
      <c r="C62" s="77"/>
      <c r="D62" s="77"/>
      <c r="E62" s="77"/>
      <c r="F62" s="77"/>
      <c r="G62" s="77"/>
      <c r="H62" s="77"/>
    </row>
    <row r="63" spans="1:8" s="36" customFormat="1" ht="15">
      <c r="A63" s="74" t="s">
        <v>30</v>
      </c>
      <c r="B63" s="75"/>
      <c r="C63" s="75"/>
      <c r="D63" s="75"/>
      <c r="E63" s="75"/>
      <c r="F63" s="75"/>
      <c r="G63" s="75"/>
      <c r="H63" s="75"/>
    </row>
    <row r="64" ht="15">
      <c r="A64" s="37"/>
    </row>
    <row r="65" spans="1:8" s="36" customFormat="1" ht="41.25" customHeight="1">
      <c r="A65" s="78" t="s">
        <v>31</v>
      </c>
      <c r="B65" s="78"/>
      <c r="C65" s="78"/>
      <c r="D65" s="78"/>
      <c r="E65" s="78"/>
      <c r="F65" s="78"/>
      <c r="G65" s="78"/>
      <c r="H65" s="78"/>
    </row>
    <row r="66" spans="1:8" ht="15">
      <c r="A66" s="66" t="s">
        <v>69</v>
      </c>
      <c r="B66" s="67"/>
      <c r="C66" s="17"/>
      <c r="D66" s="84">
        <f>C71</f>
        <v>230200</v>
      </c>
      <c r="E66" s="84"/>
      <c r="F66" s="32"/>
      <c r="G66" s="32"/>
      <c r="H66" s="32"/>
    </row>
    <row r="67" spans="1:5" ht="15">
      <c r="A67" s="82" t="s">
        <v>73</v>
      </c>
      <c r="B67" s="82"/>
      <c r="C67" s="31"/>
      <c r="D67" s="31"/>
      <c r="E67" s="31"/>
    </row>
    <row r="68" spans="1:5" ht="15">
      <c r="A68" s="30"/>
      <c r="B68" s="31" t="s">
        <v>72</v>
      </c>
      <c r="C68" s="31"/>
      <c r="D68" s="31"/>
      <c r="E68" s="31"/>
    </row>
    <row r="69" spans="2:3" ht="15">
      <c r="B69" s="15" t="s">
        <v>70</v>
      </c>
      <c r="C69" t="s">
        <v>71</v>
      </c>
    </row>
    <row r="70" spans="2:3" ht="15">
      <c r="B70" t="s">
        <v>75</v>
      </c>
      <c r="C70" t="s">
        <v>74</v>
      </c>
    </row>
    <row r="71" spans="2:8" s="32" customFormat="1" ht="15">
      <c r="B71" t="s">
        <v>75</v>
      </c>
      <c r="C71" s="71">
        <f>5.3*44000-3000</f>
        <v>230200</v>
      </c>
      <c r="D71" s="20"/>
      <c r="E71" s="20"/>
      <c r="F71" s="20"/>
      <c r="G71" s="20"/>
      <c r="H71" s="20"/>
    </row>
    <row r="72" ht="13.5" customHeight="1">
      <c r="A72" s="37"/>
    </row>
    <row r="73" s="36" customFormat="1" ht="15">
      <c r="A73" s="35" t="s">
        <v>32</v>
      </c>
    </row>
    <row r="74" spans="1:8" ht="15">
      <c r="A74" s="66" t="s">
        <v>76</v>
      </c>
      <c r="B74" s="67"/>
      <c r="C74" s="17"/>
      <c r="D74" s="84">
        <f>C78</f>
        <v>988911</v>
      </c>
      <c r="E74" s="84"/>
      <c r="F74" s="32"/>
      <c r="G74" s="32"/>
      <c r="H74" s="32"/>
    </row>
    <row r="75" spans="1:5" ht="15">
      <c r="A75" s="30"/>
      <c r="B75" s="31" t="s">
        <v>77</v>
      </c>
      <c r="C75" s="31"/>
      <c r="D75" s="31"/>
      <c r="E75" s="31"/>
    </row>
    <row r="76" spans="2:3" ht="15">
      <c r="B76" s="15" t="s">
        <v>78</v>
      </c>
      <c r="C76" s="14">
        <f>G59</f>
        <v>29.967</v>
      </c>
    </row>
    <row r="77" spans="2:3" ht="15">
      <c r="B77" t="s">
        <v>54</v>
      </c>
      <c r="C77" s="72">
        <f>C14</f>
        <v>33000</v>
      </c>
    </row>
    <row r="78" spans="2:8" s="32" customFormat="1" ht="15">
      <c r="B78" t="s">
        <v>8</v>
      </c>
      <c r="C78" s="71">
        <f>C76*C77</f>
        <v>988911</v>
      </c>
      <c r="D78" s="20"/>
      <c r="E78" s="20"/>
      <c r="F78" s="20"/>
      <c r="G78" s="20"/>
      <c r="H78" s="20"/>
    </row>
  </sheetData>
  <sheetProtection/>
  <mergeCells count="12">
    <mergeCell ref="A67:B67"/>
    <mergeCell ref="D66:E66"/>
    <mergeCell ref="D74:E74"/>
    <mergeCell ref="A46:H46"/>
    <mergeCell ref="A42:H42"/>
    <mergeCell ref="E11:H11"/>
    <mergeCell ref="A65:H65"/>
    <mergeCell ref="A11:C11"/>
    <mergeCell ref="A21:B21"/>
    <mergeCell ref="A31:B31"/>
    <mergeCell ref="A19:H19"/>
    <mergeCell ref="A29:H29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Ebony</dc:creator>
  <cp:keywords/>
  <dc:description/>
  <cp:lastModifiedBy>The Fortune</cp:lastModifiedBy>
  <cp:lastPrinted>2009-05-31T12:00:59Z</cp:lastPrinted>
  <dcterms:created xsi:type="dcterms:W3CDTF">2009-05-30T21:24:48Z</dcterms:created>
  <dcterms:modified xsi:type="dcterms:W3CDTF">2009-05-31T20:55:09Z</dcterms:modified>
  <cp:category/>
  <cp:version/>
  <cp:contentType/>
  <cp:contentStatus/>
</cp:coreProperties>
</file>