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9095" windowHeight="8415"/>
  </bookViews>
  <sheets>
    <sheet name="5-1" sheetId="1" r:id="rId1"/>
  </sheets>
  <calcPr calcId="125725"/>
</workbook>
</file>

<file path=xl/calcChain.xml><?xml version="1.0" encoding="utf-8"?>
<calcChain xmlns="http://schemas.openxmlformats.org/spreadsheetml/2006/main">
  <c r="E19" i="1"/>
  <c r="D19"/>
  <c r="C19"/>
  <c r="B19"/>
  <c r="F19" s="1"/>
  <c r="E18"/>
  <c r="D18"/>
  <c r="C18"/>
  <c r="B18"/>
  <c r="F18" s="1"/>
  <c r="E17"/>
  <c r="E20" s="1"/>
  <c r="E3" s="1"/>
  <c r="D17"/>
  <c r="D20" s="1"/>
  <c r="D3" s="1"/>
  <c r="C17"/>
  <c r="C20" s="1"/>
  <c r="C3" s="1"/>
  <c r="B17"/>
  <c r="F17" s="1"/>
  <c r="C4"/>
  <c r="B4"/>
  <c r="B20" l="1"/>
  <c r="F20" l="1"/>
  <c r="B3"/>
  <c r="F3" l="1"/>
  <c r="D5" l="1"/>
  <c r="D6" s="1"/>
  <c r="B5"/>
  <c r="B6" s="1"/>
  <c r="B8" s="1"/>
  <c r="E5"/>
  <c r="E6" s="1"/>
  <c r="C5"/>
  <c r="C6" s="1"/>
  <c r="C8" s="1"/>
</calcChain>
</file>

<file path=xl/sharedStrings.xml><?xml version="1.0" encoding="utf-8"?>
<sst xmlns="http://schemas.openxmlformats.org/spreadsheetml/2006/main" count="33" uniqueCount="20">
  <si>
    <t>Requirement 1</t>
  </si>
  <si>
    <t>Cost Item</t>
  </si>
  <si>
    <t>Alcohol Rehab</t>
  </si>
  <si>
    <t>Drug Addict Treatment</t>
  </si>
  <si>
    <t>Basic Health</t>
  </si>
  <si>
    <t>Counseling</t>
  </si>
  <si>
    <t>Total Cost</t>
  </si>
  <si>
    <t>Salaries</t>
  </si>
  <si>
    <t>Medical supplies</t>
  </si>
  <si>
    <t>Administrative Costs</t>
  </si>
  <si>
    <t>Total Costs</t>
  </si>
  <si>
    <t>Patient years</t>
  </si>
  <si>
    <t>Cost/patient year</t>
  </si>
  <si>
    <t>Allocation of Salaries</t>
  </si>
  <si>
    <t>Salary</t>
  </si>
  <si>
    <t>Physicians</t>
  </si>
  <si>
    <t>Psychologists</t>
  </si>
  <si>
    <t>Technicians</t>
  </si>
  <si>
    <t>Requirement 2</t>
  </si>
  <si>
    <t>Requirement 3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</si>
</sst>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vertical="top" wrapText="1"/>
    </xf>
    <xf numFmtId="6" fontId="4" fillId="0" borderId="5" xfId="0" applyNumberFormat="1" applyFont="1" applyBorder="1" applyAlignment="1">
      <alignment horizontal="right" vertical="top" wrapText="1"/>
    </xf>
    <xf numFmtId="0" fontId="0" fillId="0" borderId="0" xfId="0" applyBorder="1"/>
    <xf numFmtId="0" fontId="0" fillId="0" borderId="6" xfId="0" applyBorder="1"/>
    <xf numFmtId="164" fontId="4" fillId="0" borderId="5" xfId="1" applyNumberFormat="1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3" fontId="4" fillId="0" borderId="5" xfId="0" applyNumberFormat="1" applyFont="1" applyBorder="1" applyAlignment="1">
      <alignment vertical="top" wrapText="1"/>
    </xf>
    <xf numFmtId="0" fontId="4" fillId="0" borderId="5" xfId="0" applyFont="1" applyBorder="1" applyAlignment="1">
      <alignment horizontal="right" vertical="top" wrapText="1"/>
    </xf>
    <xf numFmtId="6" fontId="4" fillId="0" borderId="5" xfId="0" applyNumberFormat="1" applyFont="1" applyBorder="1" applyAlignment="1">
      <alignment vertical="top" wrapText="1"/>
    </xf>
    <xf numFmtId="0" fontId="0" fillId="0" borderId="7" xfId="0" applyBorder="1"/>
    <xf numFmtId="0" fontId="4" fillId="0" borderId="7" xfId="0" applyFont="1" applyFill="1" applyBorder="1" applyAlignment="1">
      <alignment vertical="top"/>
    </xf>
    <xf numFmtId="0" fontId="4" fillId="0" borderId="0" xfId="0" applyFont="1" applyBorder="1"/>
    <xf numFmtId="0" fontId="4" fillId="0" borderId="7" xfId="0" applyFont="1" applyBorder="1" applyAlignment="1">
      <alignment horizontal="left" indent="5"/>
    </xf>
    <xf numFmtId="0" fontId="3" fillId="0" borderId="5" xfId="0" applyFont="1" applyFill="1" applyBorder="1" applyAlignment="1">
      <alignment horizontal="center" vertical="top" wrapText="1"/>
    </xf>
    <xf numFmtId="0" fontId="4" fillId="0" borderId="4" xfId="0" applyFont="1" applyBorder="1"/>
    <xf numFmtId="0" fontId="4" fillId="0" borderId="5" xfId="0" applyFont="1" applyBorder="1"/>
    <xf numFmtId="0" fontId="0" fillId="0" borderId="5" xfId="0" applyBorder="1"/>
    <xf numFmtId="0" fontId="4" fillId="0" borderId="7" xfId="0" applyFont="1" applyFill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164" fontId="1" fillId="0" borderId="5" xfId="1" applyNumberFormat="1" applyFont="1" applyBorder="1"/>
    <xf numFmtId="164" fontId="1" fillId="0" borderId="9" xfId="1" applyNumberFormat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6" fontId="0" fillId="0" borderId="0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23</xdr:row>
      <xdr:rowOff>28575</xdr:rowOff>
    </xdr:from>
    <xdr:to>
      <xdr:col>3</xdr:col>
      <xdr:colOff>533400</xdr:colOff>
      <xdr:row>29</xdr:row>
      <xdr:rowOff>104775</xdr:rowOff>
    </xdr:to>
    <xdr:sp macro="" textlink="">
      <xdr:nvSpPr>
        <xdr:cNvPr id="2" name="TextBox 1"/>
        <xdr:cNvSpPr txBox="1"/>
      </xdr:nvSpPr>
      <xdr:spPr>
        <a:xfrm>
          <a:off x="266700" y="5772150"/>
          <a:ext cx="3324225" cy="1219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Based on the computation in Requirement 1, Drug Addict Treatment per</a:t>
          </a:r>
          <a:r>
            <a:rPr lang="en-US" sz="1100" baseline="0"/>
            <a:t> patient year costs $273,333 more than the Alcohol Rehab. This is about 35% more than the Alcohol Rehab cost.</a:t>
          </a:r>
        </a:p>
        <a:p>
          <a:endParaRPr lang="en-US" sz="1100" baseline="0"/>
        </a:p>
        <a:p>
          <a:r>
            <a:rPr lang="en-US" sz="1100" baseline="0"/>
            <a:t>Hence, the director should provide additional funds to Alcohol Rehabilitation program.</a:t>
          </a:r>
          <a:endParaRPr lang="en-US" sz="1100"/>
        </a:p>
      </xdr:txBody>
    </xdr:sp>
    <xdr:clientData/>
  </xdr:twoCellAnchor>
  <xdr:twoCellAnchor>
    <xdr:from>
      <xdr:col>0</xdr:col>
      <xdr:colOff>266700</xdr:colOff>
      <xdr:row>32</xdr:row>
      <xdr:rowOff>28575</xdr:rowOff>
    </xdr:from>
    <xdr:to>
      <xdr:col>3</xdr:col>
      <xdr:colOff>533400</xdr:colOff>
      <xdr:row>38</xdr:row>
      <xdr:rowOff>104775</xdr:rowOff>
    </xdr:to>
    <xdr:sp macro="" textlink="">
      <xdr:nvSpPr>
        <xdr:cNvPr id="3" name="TextBox 2"/>
        <xdr:cNvSpPr txBox="1"/>
      </xdr:nvSpPr>
      <xdr:spPr>
        <a:xfrm>
          <a:off x="266700" y="7505700"/>
          <a:ext cx="3324225" cy="1219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Other factors that Fairfax Treatment</a:t>
          </a:r>
          <a:r>
            <a:rPr lang="en-US" sz="1100" baseline="0"/>
            <a:t> Agency should consider in providing resources to its program are:</a:t>
          </a:r>
        </a:p>
        <a:p>
          <a:r>
            <a:rPr lang="en-US" sz="1100" baseline="0"/>
            <a:t>1. Effectivity of the program or the ratio of successful treatment to total cases.</a:t>
          </a:r>
        </a:p>
        <a:p>
          <a:r>
            <a:rPr lang="en-US" sz="1100" baseline="0"/>
            <a:t>2. Actual physician hours spent on the program. The patient-hours is not necessarily equal to actual physician hours spent on each program.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>
      <selection activeCell="B3" sqref="B3"/>
    </sheetView>
  </sheetViews>
  <sheetFormatPr defaultRowHeight="15"/>
  <cols>
    <col min="1" max="1" width="21.85546875" customWidth="1"/>
    <col min="2" max="6" width="12" customWidth="1"/>
  </cols>
  <sheetData>
    <row r="1" spans="1:8">
      <c r="A1" s="1" t="s">
        <v>0</v>
      </c>
      <c r="B1" s="2"/>
      <c r="C1" s="2"/>
      <c r="D1" s="2"/>
      <c r="E1" s="2"/>
      <c r="F1" s="2"/>
      <c r="G1" s="2"/>
      <c r="H1" s="3"/>
    </row>
    <row r="2" spans="1:8" s="8" customFormat="1" ht="47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/>
      <c r="H2" s="7"/>
    </row>
    <row r="3" spans="1:8" ht="15" customHeight="1">
      <c r="A3" s="9" t="s">
        <v>7</v>
      </c>
      <c r="B3" s="10">
        <f>B20</f>
        <v>400000</v>
      </c>
      <c r="C3" s="10">
        <f>C20</f>
        <v>550000</v>
      </c>
      <c r="D3" s="10">
        <f>D20</f>
        <v>500000</v>
      </c>
      <c r="E3" s="10">
        <f>E20</f>
        <v>675000</v>
      </c>
      <c r="F3" s="10">
        <f>SUM(B3:E3)</f>
        <v>2125000</v>
      </c>
      <c r="G3" s="11"/>
      <c r="H3" s="12"/>
    </row>
    <row r="4" spans="1:8" ht="15" customHeight="1">
      <c r="A4" s="9" t="s">
        <v>8</v>
      </c>
      <c r="B4" s="13">
        <f>$F$4*B7/($B$7+$C$7)</f>
        <v>133333.33333333334</v>
      </c>
      <c r="C4" s="13">
        <f>$F$4*C7/($B$7+$C$7)</f>
        <v>166666.66666666666</v>
      </c>
      <c r="D4" s="14"/>
      <c r="E4" s="14"/>
      <c r="F4" s="15">
        <v>300000</v>
      </c>
      <c r="G4" s="11"/>
      <c r="H4" s="12"/>
    </row>
    <row r="5" spans="1:8" ht="15" customHeight="1">
      <c r="A5" s="9" t="s">
        <v>9</v>
      </c>
      <c r="B5" s="13">
        <f>$F$5/$F$3*B3</f>
        <v>240000</v>
      </c>
      <c r="C5" s="13">
        <f>$F$5/$F$3*C3</f>
        <v>330000</v>
      </c>
      <c r="D5" s="13">
        <f>$F$5/$F$3*D3</f>
        <v>300000</v>
      </c>
      <c r="E5" s="13">
        <f>$F$5/$F$3*E3</f>
        <v>405000</v>
      </c>
      <c r="F5" s="15">
        <v>1275000</v>
      </c>
      <c r="G5" s="11"/>
      <c r="H5" s="12"/>
    </row>
    <row r="6" spans="1:8" ht="15.75">
      <c r="A6" s="9" t="s">
        <v>10</v>
      </c>
      <c r="B6" s="10">
        <f>SUM(B3:B5)</f>
        <v>773333.33333333337</v>
      </c>
      <c r="C6" s="10">
        <f>SUM(C3:C5)</f>
        <v>1046666.6666666666</v>
      </c>
      <c r="D6" s="10">
        <f>SUM(D3:D5)</f>
        <v>800000</v>
      </c>
      <c r="E6" s="10">
        <f>SUM(E3:E5)</f>
        <v>1080000</v>
      </c>
      <c r="F6" s="10">
        <v>3700000</v>
      </c>
      <c r="G6" s="11"/>
      <c r="H6" s="12"/>
    </row>
    <row r="7" spans="1:8" ht="15.75">
      <c r="A7" s="9" t="s">
        <v>11</v>
      </c>
      <c r="B7" s="14">
        <v>40</v>
      </c>
      <c r="C7" s="14">
        <v>50</v>
      </c>
      <c r="D7" s="14"/>
      <c r="E7" s="14"/>
      <c r="F7" s="16"/>
      <c r="G7" s="11"/>
      <c r="H7" s="12"/>
    </row>
    <row r="8" spans="1:8" ht="15.75">
      <c r="A8" s="9" t="s">
        <v>12</v>
      </c>
      <c r="B8" s="17">
        <f>B6/B7</f>
        <v>19333.333333333336</v>
      </c>
      <c r="C8" s="17">
        <f>C6/C7</f>
        <v>20933.333333333332</v>
      </c>
      <c r="D8" s="14"/>
      <c r="E8" s="14"/>
      <c r="F8" s="16"/>
      <c r="G8" s="11"/>
      <c r="H8" s="12"/>
    </row>
    <row r="9" spans="1:8">
      <c r="A9" s="18"/>
      <c r="B9" s="11"/>
      <c r="C9" s="11"/>
      <c r="D9" s="11"/>
      <c r="E9" s="11"/>
      <c r="F9" s="11"/>
      <c r="G9" s="11"/>
      <c r="H9" s="12"/>
    </row>
    <row r="10" spans="1:8" ht="15.75">
      <c r="A10" s="19" t="s">
        <v>13</v>
      </c>
      <c r="B10" s="11"/>
      <c r="C10" s="20"/>
      <c r="D10" s="20"/>
      <c r="E10" s="11"/>
      <c r="F10" s="11"/>
      <c r="G10" s="11"/>
      <c r="H10" s="12"/>
    </row>
    <row r="11" spans="1:8" ht="47.25">
      <c r="A11" s="21"/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22" t="s">
        <v>14</v>
      </c>
      <c r="H11" s="12"/>
    </row>
    <row r="12" spans="1:8" ht="15.75">
      <c r="A12" s="23" t="s">
        <v>15</v>
      </c>
      <c r="B12" s="24">
        <v>0</v>
      </c>
      <c r="C12" s="24">
        <v>2</v>
      </c>
      <c r="D12" s="24">
        <v>4</v>
      </c>
      <c r="E12" s="25">
        <v>0</v>
      </c>
      <c r="F12" s="24">
        <v>6</v>
      </c>
      <c r="G12" s="24">
        <v>100000</v>
      </c>
      <c r="H12" s="12"/>
    </row>
    <row r="13" spans="1:8" ht="15.75">
      <c r="A13" s="23" t="s">
        <v>16</v>
      </c>
      <c r="B13" s="24">
        <v>6</v>
      </c>
      <c r="C13" s="24">
        <v>4</v>
      </c>
      <c r="D13" s="24">
        <v>0</v>
      </c>
      <c r="E13" s="24">
        <v>9</v>
      </c>
      <c r="F13" s="24">
        <v>19</v>
      </c>
      <c r="G13" s="24">
        <v>50000</v>
      </c>
      <c r="H13" s="12"/>
    </row>
    <row r="14" spans="1:8" ht="15.75">
      <c r="A14" s="23" t="s">
        <v>17</v>
      </c>
      <c r="B14" s="24">
        <v>4</v>
      </c>
      <c r="C14" s="24">
        <v>6</v>
      </c>
      <c r="D14" s="24">
        <v>4</v>
      </c>
      <c r="E14" s="24">
        <v>9</v>
      </c>
      <c r="F14" s="24">
        <v>23</v>
      </c>
      <c r="G14" s="24">
        <v>25000</v>
      </c>
      <c r="H14" s="12"/>
    </row>
    <row r="15" spans="1:8">
      <c r="A15" s="18"/>
      <c r="B15" s="11"/>
      <c r="C15" s="11"/>
      <c r="D15" s="11"/>
      <c r="E15" s="11"/>
      <c r="F15" s="11"/>
      <c r="G15" s="11"/>
      <c r="H15" s="12"/>
    </row>
    <row r="16" spans="1:8" ht="47.25">
      <c r="A16" s="26"/>
      <c r="B16" s="27" t="s">
        <v>2</v>
      </c>
      <c r="C16" s="27" t="s">
        <v>3</v>
      </c>
      <c r="D16" s="27" t="s">
        <v>4</v>
      </c>
      <c r="E16" s="27" t="s">
        <v>5</v>
      </c>
      <c r="F16" s="27" t="s">
        <v>6</v>
      </c>
      <c r="G16" s="11"/>
      <c r="H16" s="12"/>
    </row>
    <row r="17" spans="1:8" ht="15.75">
      <c r="A17" s="28" t="s">
        <v>15</v>
      </c>
      <c r="B17" s="29">
        <f>B12*$G$12</f>
        <v>0</v>
      </c>
      <c r="C17" s="29">
        <f>C12*$G$12</f>
        <v>200000</v>
      </c>
      <c r="D17" s="29">
        <f>D12*$G$12</f>
        <v>400000</v>
      </c>
      <c r="E17" s="29">
        <f>E12*$G$12</f>
        <v>0</v>
      </c>
      <c r="F17" s="29">
        <f>SUM(B17:E17)</f>
        <v>600000</v>
      </c>
      <c r="G17" s="11"/>
      <c r="H17" s="12"/>
    </row>
    <row r="18" spans="1:8" ht="15.75">
      <c r="A18" s="28" t="s">
        <v>16</v>
      </c>
      <c r="B18" s="29">
        <f>B13*$G$13</f>
        <v>300000</v>
      </c>
      <c r="C18" s="29">
        <f>C13*$G$13</f>
        <v>200000</v>
      </c>
      <c r="D18" s="29">
        <f>D13*$G$13</f>
        <v>0</v>
      </c>
      <c r="E18" s="29">
        <f>E13*$G$13</f>
        <v>450000</v>
      </c>
      <c r="F18" s="29">
        <f>SUM(B18:E18)</f>
        <v>950000</v>
      </c>
      <c r="G18" s="11"/>
      <c r="H18" s="12"/>
    </row>
    <row r="19" spans="1:8" ht="15.75">
      <c r="A19" s="28" t="s">
        <v>17</v>
      </c>
      <c r="B19" s="29">
        <f>B14*$G$14</f>
        <v>100000</v>
      </c>
      <c r="C19" s="29">
        <f>C14*$G$14</f>
        <v>150000</v>
      </c>
      <c r="D19" s="29">
        <f>D14*$G$14</f>
        <v>100000</v>
      </c>
      <c r="E19" s="29">
        <f>E14*$G$14</f>
        <v>225000</v>
      </c>
      <c r="F19" s="29">
        <f>SUM(B19:E19)</f>
        <v>575000</v>
      </c>
      <c r="G19" s="11"/>
      <c r="H19" s="12"/>
    </row>
    <row r="20" spans="1:8" ht="15.75" thickBot="1">
      <c r="A20" s="18"/>
      <c r="B20" s="30">
        <f>SUM(B17:B19)</f>
        <v>400000</v>
      </c>
      <c r="C20" s="30">
        <f>SUM(C17:C19)</f>
        <v>550000</v>
      </c>
      <c r="D20" s="30">
        <f>SUM(D17:D19)</f>
        <v>500000</v>
      </c>
      <c r="E20" s="30">
        <f>SUM(E17:E19)</f>
        <v>675000</v>
      </c>
      <c r="F20" s="30">
        <f>SUM(B20:E20)</f>
        <v>2125000</v>
      </c>
      <c r="G20" s="11"/>
      <c r="H20" s="12"/>
    </row>
    <row r="21" spans="1:8" ht="16.5" thickTop="1" thickBot="1">
      <c r="A21" s="31"/>
      <c r="B21" s="32"/>
      <c r="C21" s="32"/>
      <c r="D21" s="32"/>
      <c r="E21" s="32"/>
      <c r="F21" s="32"/>
      <c r="G21" s="32"/>
      <c r="H21" s="33"/>
    </row>
    <row r="22" spans="1:8" ht="15.75" thickBot="1"/>
    <row r="23" spans="1:8">
      <c r="A23" s="1" t="s">
        <v>18</v>
      </c>
      <c r="B23" s="2"/>
      <c r="C23" s="2"/>
      <c r="D23" s="3"/>
    </row>
    <row r="24" spans="1:8">
      <c r="A24" s="18"/>
      <c r="B24" s="34"/>
      <c r="C24" s="11"/>
      <c r="D24" s="12"/>
    </row>
    <row r="25" spans="1:8">
      <c r="A25" s="18"/>
      <c r="B25" s="11"/>
      <c r="C25" s="11"/>
      <c r="D25" s="12"/>
    </row>
    <row r="26" spans="1:8">
      <c r="A26" s="18"/>
      <c r="B26" s="11"/>
      <c r="C26" s="11"/>
      <c r="D26" s="12"/>
    </row>
    <row r="27" spans="1:8">
      <c r="A27" s="18"/>
      <c r="B27" s="11"/>
      <c r="C27" s="11"/>
      <c r="D27" s="12"/>
    </row>
    <row r="28" spans="1:8">
      <c r="A28" s="18"/>
      <c r="B28" s="11"/>
      <c r="C28" s="11"/>
      <c r="D28" s="12"/>
    </row>
    <row r="29" spans="1:8">
      <c r="A29" s="18"/>
      <c r="B29" s="11"/>
      <c r="C29" s="11"/>
      <c r="D29" s="12"/>
    </row>
    <row r="30" spans="1:8" ht="15.75" thickBot="1">
      <c r="A30" s="31"/>
      <c r="B30" s="32"/>
      <c r="C30" s="32"/>
      <c r="D30" s="33"/>
    </row>
    <row r="31" spans="1:8" ht="15.75" thickBot="1"/>
    <row r="32" spans="1:8">
      <c r="A32" s="1" t="s">
        <v>19</v>
      </c>
      <c r="B32" s="2"/>
      <c r="C32" s="2"/>
      <c r="D32" s="3"/>
    </row>
    <row r="33" spans="1:4">
      <c r="A33" s="18"/>
      <c r="B33" s="34"/>
      <c r="C33" s="11"/>
      <c r="D33" s="12"/>
    </row>
    <row r="34" spans="1:4">
      <c r="A34" s="18"/>
      <c r="B34" s="11"/>
      <c r="C34" s="11"/>
      <c r="D34" s="12"/>
    </row>
    <row r="35" spans="1:4">
      <c r="A35" s="18"/>
      <c r="B35" s="11"/>
      <c r="C35" s="11"/>
      <c r="D35" s="12"/>
    </row>
    <row r="36" spans="1:4">
      <c r="A36" s="18"/>
      <c r="B36" s="11"/>
      <c r="C36" s="11"/>
      <c r="D36" s="12"/>
    </row>
    <row r="37" spans="1:4">
      <c r="A37" s="18"/>
      <c r="B37" s="11"/>
      <c r="C37" s="11"/>
      <c r="D37" s="12"/>
    </row>
    <row r="38" spans="1:4">
      <c r="A38" s="18"/>
      <c r="B38" s="11"/>
      <c r="C38" s="11"/>
      <c r="D38" s="12"/>
    </row>
    <row r="39" spans="1:4" ht="15.75" thickBot="1">
      <c r="A39" s="31"/>
      <c r="B39" s="32"/>
      <c r="C39" s="32"/>
      <c r="D39" s="33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5-1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Bonita Haskell</dc:creator>
  <cp:lastModifiedBy>Alicia Bonita Haskell</cp:lastModifiedBy>
  <dcterms:created xsi:type="dcterms:W3CDTF">2009-05-04T16:15:25Z</dcterms:created>
  <dcterms:modified xsi:type="dcterms:W3CDTF">2009-05-04T16:15:56Z</dcterms:modified>
</cp:coreProperties>
</file>