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8" i="1"/>
  <c r="C35"/>
  <c r="F38"/>
  <c r="F35"/>
  <c r="C23"/>
  <c r="C27"/>
  <c r="C26"/>
  <c r="C24"/>
  <c r="C25"/>
  <c r="C28" s="1"/>
  <c r="F17"/>
  <c r="F6"/>
  <c r="F5"/>
  <c r="F4"/>
  <c r="F3"/>
  <c r="C8"/>
  <c r="C5"/>
  <c r="C17"/>
</calcChain>
</file>

<file path=xl/sharedStrings.xml><?xml version="1.0" encoding="utf-8"?>
<sst xmlns="http://schemas.openxmlformats.org/spreadsheetml/2006/main" count="53" uniqueCount="35">
  <si>
    <t>Last year  performance</t>
  </si>
  <si>
    <t>Revenue</t>
  </si>
  <si>
    <t>million</t>
  </si>
  <si>
    <t>operating cost</t>
  </si>
  <si>
    <t>gross profit</t>
  </si>
  <si>
    <t>general management and admn expenses</t>
  </si>
  <si>
    <t>int on debt</t>
  </si>
  <si>
    <t>operating loss</t>
  </si>
  <si>
    <t>operating costs</t>
  </si>
  <si>
    <t>marketing</t>
  </si>
  <si>
    <t>fuel</t>
  </si>
  <si>
    <t>labor</t>
  </si>
  <si>
    <t>INCOME STATEMENT</t>
  </si>
  <si>
    <t>BALANCESHEET</t>
  </si>
  <si>
    <t>Liabilities</t>
  </si>
  <si>
    <t>Assets</t>
  </si>
  <si>
    <t>cash balance</t>
  </si>
  <si>
    <t>airport facility</t>
  </si>
  <si>
    <t>aircraft</t>
  </si>
  <si>
    <t>routes</t>
  </si>
  <si>
    <t>debts</t>
  </si>
  <si>
    <t>long term debt</t>
  </si>
  <si>
    <t>unsecured debt</t>
  </si>
  <si>
    <t>share capital</t>
  </si>
  <si>
    <t>reserves for debt</t>
  </si>
  <si>
    <t>Profit and loss a/c (debit balance)</t>
  </si>
  <si>
    <t>Loss in profit and loss a/c can either be shown in the asset side of the balance sheet as the loss to be written off or it can be deducted from the share capital</t>
  </si>
  <si>
    <t>This year revenues will increase by 5% due to new routes. Operational costs will increase by 20% due to higher fuel and labor costs. G&amp;A costs will increase by 3% with an increase in the cost of living. Debt cost will increase by $10 million due to higher short-term interest rates.</t>
  </si>
  <si>
    <t>Revised Income statement</t>
  </si>
  <si>
    <t>Revised Balance sheet</t>
  </si>
  <si>
    <t>(accumulated loss)</t>
  </si>
  <si>
    <t>To the extent of meeting expected operating loss of  143 million, either company has to lease the asset and can cut the operating expenses</t>
  </si>
  <si>
    <t>or 50 million airport assets can be sold to reduce the operating cash loss.Otherwise, the company needs to issue new shares to fund its operations.</t>
  </si>
  <si>
    <t>It is not economical to issue the debt instrument as the cost of debt is increasing .</t>
  </si>
  <si>
    <t>additional capital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</si>
</sst>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333333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topLeftCell="A22" workbookViewId="0">
      <selection activeCell="F35" sqref="F35"/>
    </sheetView>
  </sheetViews>
  <sheetFormatPr defaultRowHeight="15"/>
  <cols>
    <col min="2" max="2" width="28.5703125" customWidth="1"/>
    <col min="5" max="5" width="30.5703125" customWidth="1"/>
  </cols>
  <sheetData>
    <row r="1" spans="1:6">
      <c r="A1" t="s">
        <v>0</v>
      </c>
    </row>
    <row r="2" spans="1:6">
      <c r="A2" t="s">
        <v>12</v>
      </c>
      <c r="C2" t="s">
        <v>2</v>
      </c>
      <c r="E2" t="s">
        <v>8</v>
      </c>
    </row>
    <row r="3" spans="1:6">
      <c r="A3" t="s">
        <v>1</v>
      </c>
      <c r="C3">
        <v>400</v>
      </c>
      <c r="E3" t="s">
        <v>9</v>
      </c>
      <c r="F3">
        <f>20%*C4</f>
        <v>60</v>
      </c>
    </row>
    <row r="4" spans="1:6">
      <c r="A4" t="s">
        <v>3</v>
      </c>
      <c r="C4">
        <v>300</v>
      </c>
      <c r="E4" t="s">
        <v>10</v>
      </c>
      <c r="F4">
        <f>25%*C4</f>
        <v>75</v>
      </c>
    </row>
    <row r="5" spans="1:6">
      <c r="A5" t="s">
        <v>4</v>
      </c>
      <c r="C5">
        <f>C3-C4</f>
        <v>100</v>
      </c>
      <c r="E5" t="s">
        <v>11</v>
      </c>
      <c r="F5">
        <f>55%*C4</f>
        <v>165</v>
      </c>
    </row>
    <row r="6" spans="1:6">
      <c r="A6" t="s">
        <v>5</v>
      </c>
      <c r="C6">
        <v>100</v>
      </c>
      <c r="F6">
        <f>SUM(F3:F5)</f>
        <v>300</v>
      </c>
    </row>
    <row r="7" spans="1:6">
      <c r="A7" t="s">
        <v>6</v>
      </c>
      <c r="C7">
        <v>90</v>
      </c>
    </row>
    <row r="8" spans="1:6">
      <c r="A8" t="s">
        <v>7</v>
      </c>
      <c r="C8">
        <f>C5-C6-C7</f>
        <v>-90</v>
      </c>
    </row>
    <row r="10" spans="1:6">
      <c r="A10" t="s">
        <v>13</v>
      </c>
    </row>
    <row r="11" spans="1:6">
      <c r="B11" t="s">
        <v>14</v>
      </c>
      <c r="E11" t="s">
        <v>15</v>
      </c>
    </row>
    <row r="12" spans="1:6">
      <c r="B12" t="s">
        <v>20</v>
      </c>
      <c r="E12" t="s">
        <v>16</v>
      </c>
      <c r="F12">
        <v>40</v>
      </c>
    </row>
    <row r="13" spans="1:6">
      <c r="B13" t="s">
        <v>21</v>
      </c>
      <c r="C13">
        <v>100</v>
      </c>
      <c r="E13" t="s">
        <v>17</v>
      </c>
      <c r="F13">
        <v>100</v>
      </c>
    </row>
    <row r="14" spans="1:6">
      <c r="B14" t="s">
        <v>22</v>
      </c>
      <c r="C14">
        <v>800</v>
      </c>
      <c r="E14" t="s">
        <v>18</v>
      </c>
      <c r="F14">
        <v>600</v>
      </c>
    </row>
    <row r="15" spans="1:6">
      <c r="B15" t="s">
        <v>23</v>
      </c>
      <c r="C15">
        <v>160</v>
      </c>
      <c r="E15" t="s">
        <v>19</v>
      </c>
      <c r="F15">
        <v>300</v>
      </c>
    </row>
    <row r="16" spans="1:6">
      <c r="B16" t="s">
        <v>24</v>
      </c>
      <c r="C16">
        <v>70</v>
      </c>
      <c r="E16" t="s">
        <v>25</v>
      </c>
      <c r="F16">
        <v>90</v>
      </c>
    </row>
    <row r="17" spans="1:6">
      <c r="C17">
        <f>SUM(C13:C16)</f>
        <v>1130</v>
      </c>
      <c r="F17">
        <f>SUM(F12:F16)</f>
        <v>1130</v>
      </c>
    </row>
    <row r="18" spans="1:6">
      <c r="B18" t="s">
        <v>26</v>
      </c>
    </row>
    <row r="20" spans="1:6">
      <c r="A20" s="1" t="s">
        <v>27</v>
      </c>
    </row>
    <row r="22" spans="1:6">
      <c r="A22" t="s">
        <v>28</v>
      </c>
      <c r="C22" t="s">
        <v>2</v>
      </c>
    </row>
    <row r="23" spans="1:6">
      <c r="A23" t="s">
        <v>1</v>
      </c>
      <c r="C23">
        <f>400*105%</f>
        <v>420</v>
      </c>
    </row>
    <row r="24" spans="1:6">
      <c r="A24" t="s">
        <v>3</v>
      </c>
      <c r="C24">
        <f>300*120%</f>
        <v>360</v>
      </c>
    </row>
    <row r="25" spans="1:6">
      <c r="A25" t="s">
        <v>4</v>
      </c>
      <c r="C25">
        <f>C23-C24</f>
        <v>60</v>
      </c>
    </row>
    <row r="26" spans="1:6">
      <c r="A26" t="s">
        <v>5</v>
      </c>
      <c r="C26">
        <f>100*103%</f>
        <v>103</v>
      </c>
    </row>
    <row r="27" spans="1:6">
      <c r="A27" t="s">
        <v>6</v>
      </c>
      <c r="C27">
        <f>90+10</f>
        <v>100</v>
      </c>
    </row>
    <row r="28" spans="1:6">
      <c r="A28" t="s">
        <v>7</v>
      </c>
      <c r="C28">
        <f>C25-C26-C27</f>
        <v>-143</v>
      </c>
    </row>
    <row r="30" spans="1:6">
      <c r="A30" t="s">
        <v>29</v>
      </c>
    </row>
    <row r="31" spans="1:6">
      <c r="B31" t="s">
        <v>14</v>
      </c>
      <c r="E31" t="s">
        <v>16</v>
      </c>
      <c r="F31">
        <v>40</v>
      </c>
    </row>
    <row r="32" spans="1:6">
      <c r="B32" t="s">
        <v>20</v>
      </c>
      <c r="E32" t="s">
        <v>17</v>
      </c>
      <c r="F32">
        <v>100</v>
      </c>
    </row>
    <row r="33" spans="2:6">
      <c r="B33" t="s">
        <v>21</v>
      </c>
      <c r="C33">
        <v>100</v>
      </c>
      <c r="E33" t="s">
        <v>18</v>
      </c>
      <c r="F33">
        <v>600</v>
      </c>
    </row>
    <row r="34" spans="2:6">
      <c r="B34" t="s">
        <v>22</v>
      </c>
      <c r="C34">
        <v>800</v>
      </c>
      <c r="E34" t="s">
        <v>19</v>
      </c>
      <c r="F34">
        <v>300</v>
      </c>
    </row>
    <row r="35" spans="2:6">
      <c r="B35" t="s">
        <v>23</v>
      </c>
      <c r="C35">
        <f>160</f>
        <v>160</v>
      </c>
      <c r="E35" t="s">
        <v>25</v>
      </c>
      <c r="F35">
        <f>90-C28</f>
        <v>233</v>
      </c>
    </row>
    <row r="36" spans="2:6">
      <c r="B36" t="s">
        <v>34</v>
      </c>
      <c r="C36">
        <v>143</v>
      </c>
      <c r="E36" t="s">
        <v>30</v>
      </c>
    </row>
    <row r="37" spans="2:6">
      <c r="B37" t="s">
        <v>24</v>
      </c>
      <c r="C37">
        <v>70</v>
      </c>
    </row>
    <row r="38" spans="2:6">
      <c r="C38">
        <f>SUM(C33:C37)</f>
        <v>1273</v>
      </c>
      <c r="F38">
        <f>SUM(F31:F36)</f>
        <v>1273</v>
      </c>
    </row>
    <row r="39" spans="2:6">
      <c r="B39" t="s">
        <v>31</v>
      </c>
    </row>
    <row r="40" spans="2:6">
      <c r="B40" t="s">
        <v>32</v>
      </c>
    </row>
    <row r="41" spans="2:6">
      <c r="B41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2009-01-19T08:00:16Z</dcterms:modified>
</cp:coreProperties>
</file>