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20775" windowHeight="9675" activeTab="3"/>
  </bookViews>
  <sheets>
    <sheet name="WACC" sheetId="1" r:id="rId1"/>
    <sheet name="Capital Structure" sheetId="2" r:id="rId2"/>
    <sheet name="Finance Information" sheetId="3" r:id="rId3"/>
    <sheet name="Revised Capital Structure" sheetId="4" r:id="rId4"/>
  </sheets>
  <definedNames/>
  <calcPr fullCalcOnLoad="1"/>
</workbook>
</file>

<file path=xl/sharedStrings.xml><?xml version="1.0" encoding="utf-8"?>
<sst xmlns="http://schemas.openxmlformats.org/spreadsheetml/2006/main" count="109" uniqueCount="78">
  <si>
    <t>WACC</t>
  </si>
  <si>
    <t xml:space="preserve">Assumed  cost of debt </t>
  </si>
  <si>
    <t>Cost of equity (Rf+Bi*(ROE)</t>
  </si>
  <si>
    <t xml:space="preserve">Beta </t>
  </si>
  <si>
    <t>Return on Equity(5yr average)</t>
  </si>
  <si>
    <t>Rf risk free rate</t>
  </si>
  <si>
    <t>D=total liabilities</t>
  </si>
  <si>
    <t>E=total equity</t>
  </si>
  <si>
    <t>V=total of liabilities and equity</t>
  </si>
  <si>
    <t>Tr (tax rate)</t>
  </si>
  <si>
    <t>wacc equation</t>
  </si>
  <si>
    <t>d/v*(1-Tax rate)*rd+e/v*re</t>
  </si>
  <si>
    <t>CALCULATION</t>
  </si>
  <si>
    <t>15,126,000/33,089,000*(1-.384)*.033+17,963,000/33,089,000*.1518</t>
  </si>
  <si>
    <t>.45713*0.62*.033+.0824</t>
  </si>
  <si>
    <t>.00935+.0824</t>
  </si>
  <si>
    <t>WACC total</t>
  </si>
  <si>
    <t>Cost of Equity</t>
  </si>
  <si>
    <t>Rf+Bi*(ROE-Rf)</t>
  </si>
  <si>
    <t>.0375+1.05*(.1771-.0375)</t>
  </si>
  <si>
    <t>.0375+1.05(.1396)</t>
  </si>
  <si>
    <t>1.0875(.1396)</t>
  </si>
  <si>
    <t>Weights</t>
  </si>
  <si>
    <t>Liabilities and shareholdersÕ investment</t>
  </si>
  <si>
    <t xml:space="preserve">Accounts payable </t>
  </si>
  <si>
    <t>Accrued liabilities</t>
  </si>
  <si>
    <t xml:space="preserve">Income taxes payable </t>
  </si>
  <si>
    <t xml:space="preserve">Current portion of long-term debt and notes payable  </t>
  </si>
  <si>
    <t>Current Liabilities of discontinued operations</t>
  </si>
  <si>
    <t xml:space="preserve">Total current liabilities </t>
  </si>
  <si>
    <t xml:space="preserve">Long-term debt </t>
  </si>
  <si>
    <t xml:space="preserve">Deferred income taxes and other </t>
  </si>
  <si>
    <t>Other non current liabilities</t>
  </si>
  <si>
    <t>Other Liabilities, Total</t>
  </si>
  <si>
    <t>Total Liabilities</t>
  </si>
  <si>
    <t>ShareholdersÕ investment</t>
  </si>
  <si>
    <t xml:space="preserve">Common stock* </t>
  </si>
  <si>
    <t xml:space="preserve">Additional paid-in-capital </t>
  </si>
  <si>
    <t xml:space="preserve">Retained earnings </t>
  </si>
  <si>
    <t xml:space="preserve">Accumulated other comprehensive income </t>
  </si>
  <si>
    <t xml:space="preserve">Total shareholdersÕ investment </t>
  </si>
  <si>
    <t xml:space="preserve">Total liabilities and shareholdersÕ investment </t>
  </si>
  <si>
    <t>2007 Capital Structure</t>
  </si>
  <si>
    <t>Weight</t>
  </si>
  <si>
    <t>Cost After Tax</t>
  </si>
  <si>
    <t>Weighted Cost</t>
  </si>
  <si>
    <t>Debt</t>
  </si>
  <si>
    <t>Common Equity</t>
  </si>
  <si>
    <t>Retained Earnings</t>
  </si>
  <si>
    <t>Revised WACC</t>
  </si>
  <si>
    <t>Initial WACC</t>
  </si>
  <si>
    <t>Variance</t>
  </si>
  <si>
    <t>I can't figure out what I'm doing wrong? Why am I getting a negative weighted cost for variance?</t>
  </si>
  <si>
    <t>Are my calculations correct for the cost of equity and WACC?</t>
  </si>
  <si>
    <t>Target</t>
  </si>
  <si>
    <t xml:space="preserve">Cash </t>
  </si>
  <si>
    <t>Net Receivables</t>
  </si>
  <si>
    <t>Inventories</t>
  </si>
  <si>
    <t>Other Current Assets</t>
  </si>
  <si>
    <t>Total Current Assets</t>
  </si>
  <si>
    <t>Total Assets</t>
  </si>
  <si>
    <t>Net Sales</t>
  </si>
  <si>
    <t>Gross Profits</t>
  </si>
  <si>
    <t xml:space="preserve">Accounts Payable </t>
  </si>
  <si>
    <t xml:space="preserve">Total Current Liabilities </t>
  </si>
  <si>
    <t xml:space="preserve">Long-Term Debt </t>
  </si>
  <si>
    <t xml:space="preserve">Total Liabilities </t>
  </si>
  <si>
    <t xml:space="preserve">Total Equity </t>
  </si>
  <si>
    <t>Total Liabilities and Equity</t>
  </si>
  <si>
    <t>Total Revenue</t>
  </si>
  <si>
    <t>Cost of Goods Sold</t>
  </si>
  <si>
    <t>Income Before Taxes</t>
  </si>
  <si>
    <t>Income Taxes</t>
  </si>
  <si>
    <t xml:space="preserve">Net Income </t>
  </si>
  <si>
    <t>What can be an optimal capital structure? Should Target changed their capital structure and why?</t>
  </si>
  <si>
    <t>Based on Target's optimal capital structure that was devised, how can the firm's cost of capital, price per share, and market value be estimated?</t>
  </si>
  <si>
    <t>2007 Revised Capital Structure</t>
  </si>
  <si>
    <t>How is Target exposed to various forms of risks such as business and financial and what techniques were used to successfully mitigate them?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</si>
</sst>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i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i/>
      <u val="single"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rgb="FF93CDD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rgb="FF2B1C85"/>
      </left>
      <right style="medium">
        <color rgb="FF2B1C85"/>
      </right>
      <top style="medium">
        <color rgb="FF2B1C85"/>
      </top>
      <bottom style="medium">
        <color rgb="FF2B1C8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1" fillId="0" borderId="10" xfId="0" applyFont="1" applyBorder="1" applyAlignment="1">
      <alignment wrapText="1"/>
    </xf>
    <xf numFmtId="0" fontId="39" fillId="33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 wrapText="1"/>
    </xf>
    <xf numFmtId="10" fontId="0" fillId="0" borderId="13" xfId="0" applyNumberFormat="1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3" fontId="0" fillId="0" borderId="13" xfId="0" applyNumberFormat="1" applyFont="1" applyBorder="1" applyAlignment="1">
      <alignment horizontal="left" wrapText="1"/>
    </xf>
    <xf numFmtId="9" fontId="0" fillId="0" borderId="13" xfId="0" applyNumberFormat="1" applyFont="1" applyBorder="1" applyAlignment="1">
      <alignment horizontal="left" wrapText="1"/>
    </xf>
    <xf numFmtId="0" fontId="0" fillId="0" borderId="13" xfId="0" applyFont="1" applyBorder="1" applyAlignment="1">
      <alignment wrapText="1"/>
    </xf>
    <xf numFmtId="0" fontId="39" fillId="34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39" fillId="0" borderId="12" xfId="0" applyFont="1" applyBorder="1" applyAlignment="1">
      <alignment wrapText="1"/>
    </xf>
    <xf numFmtId="10" fontId="39" fillId="34" borderId="13" xfId="0" applyNumberFormat="1" applyFont="1" applyFill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39" fillId="33" borderId="12" xfId="0" applyFont="1" applyFill="1" applyBorder="1" applyAlignment="1">
      <alignment wrapText="1"/>
    </xf>
    <xf numFmtId="0" fontId="39" fillId="0" borderId="13" xfId="0" applyFont="1" applyBorder="1" applyAlignment="1">
      <alignment wrapText="1"/>
    </xf>
    <xf numFmtId="0" fontId="0" fillId="0" borderId="12" xfId="0" applyBorder="1" applyAlignment="1">
      <alignment wrapText="1"/>
    </xf>
    <xf numFmtId="10" fontId="0" fillId="0" borderId="12" xfId="0" applyNumberFormat="1" applyFont="1" applyBorder="1" applyAlignment="1">
      <alignment wrapText="1"/>
    </xf>
    <xf numFmtId="0" fontId="0" fillId="0" borderId="0" xfId="55">
      <alignment/>
      <protection/>
    </xf>
    <xf numFmtId="0" fontId="39" fillId="0" borderId="14" xfId="55" applyFont="1" applyBorder="1" applyAlignment="1">
      <alignment horizontal="center"/>
      <protection/>
    </xf>
    <xf numFmtId="0" fontId="0" fillId="0" borderId="10" xfId="55" applyBorder="1">
      <alignment/>
      <protection/>
    </xf>
    <xf numFmtId="0" fontId="0" fillId="0" borderId="15" xfId="55" applyBorder="1">
      <alignment/>
      <protection/>
    </xf>
    <xf numFmtId="0" fontId="0" fillId="0" borderId="0" xfId="55" applyBorder="1">
      <alignment/>
      <protection/>
    </xf>
    <xf numFmtId="164" fontId="0" fillId="0" borderId="10" xfId="55" applyNumberFormat="1" applyBorder="1">
      <alignment/>
      <protection/>
    </xf>
    <xf numFmtId="10" fontId="0" fillId="0" borderId="10" xfId="59" applyNumberFormat="1" applyFont="1" applyBorder="1" applyAlignment="1">
      <alignment/>
    </xf>
    <xf numFmtId="0" fontId="0" fillId="0" borderId="10" xfId="55" applyFont="1" applyBorder="1">
      <alignment/>
      <protection/>
    </xf>
    <xf numFmtId="164" fontId="0" fillId="0" borderId="10" xfId="55" applyNumberFormat="1" applyFont="1" applyBorder="1" applyAlignment="1">
      <alignment/>
      <protection/>
    </xf>
    <xf numFmtId="0" fontId="0" fillId="0" borderId="0" xfId="55" applyFont="1" applyBorder="1">
      <alignment/>
      <protection/>
    </xf>
    <xf numFmtId="0" fontId="42" fillId="0" borderId="10" xfId="55" applyFont="1" applyBorder="1" applyAlignment="1">
      <alignment vertical="top" wrapText="1"/>
      <protection/>
    </xf>
    <xf numFmtId="164" fontId="42" fillId="0" borderId="10" xfId="55" applyNumberFormat="1" applyFont="1" applyBorder="1" applyAlignment="1">
      <alignment horizontal="center" wrapText="1"/>
      <protection/>
    </xf>
    <xf numFmtId="164" fontId="0" fillId="0" borderId="16" xfId="55" applyNumberFormat="1" applyFont="1" applyFill="1" applyBorder="1" applyAlignment="1">
      <alignment/>
      <protection/>
    </xf>
    <xf numFmtId="164" fontId="0" fillId="0" borderId="10" xfId="55" applyNumberFormat="1" applyFont="1" applyBorder="1">
      <alignment/>
      <protection/>
    </xf>
    <xf numFmtId="0" fontId="39" fillId="0" borderId="10" xfId="55" applyFont="1" applyBorder="1" applyAlignment="1">
      <alignment horizontal="center"/>
      <protection/>
    </xf>
    <xf numFmtId="10" fontId="0" fillId="0" borderId="10" xfId="55" applyNumberFormat="1" applyBorder="1">
      <alignment/>
      <protection/>
    </xf>
    <xf numFmtId="10" fontId="0" fillId="0" borderId="13" xfId="58" applyNumberFormat="1" applyFont="1" applyBorder="1" applyAlignment="1">
      <alignment horizontal="right" wrapText="1"/>
    </xf>
    <xf numFmtId="10" fontId="0" fillId="0" borderId="10" xfId="44" applyNumberFormat="1" applyFont="1" applyBorder="1" applyAlignment="1">
      <alignment/>
    </xf>
    <xf numFmtId="10" fontId="0" fillId="0" borderId="10" xfId="55" applyNumberFormat="1" applyBorder="1" applyAlignment="1">
      <alignment horizontal="right"/>
      <protection/>
    </xf>
    <xf numFmtId="9" fontId="0" fillId="0" borderId="10" xfId="58" applyFont="1" applyBorder="1" applyAlignment="1">
      <alignment horizontal="right"/>
    </xf>
    <xf numFmtId="0" fontId="0" fillId="0" borderId="10" xfId="55" applyFill="1" applyBorder="1">
      <alignment/>
      <protection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3" fillId="0" borderId="0" xfId="0" applyFont="1" applyAlignment="1">
      <alignment horizontal="center"/>
    </xf>
    <xf numFmtId="44" fontId="43" fillId="0" borderId="0" xfId="0" applyNumberFormat="1" applyFont="1" applyAlignment="1">
      <alignment horizontal="center"/>
    </xf>
    <xf numFmtId="44" fontId="23" fillId="0" borderId="0" xfId="44" applyFont="1" applyAlignment="1">
      <alignment horizontal="center"/>
    </xf>
    <xf numFmtId="44" fontId="43" fillId="0" borderId="0" xfId="0" applyNumberFormat="1" applyFont="1" applyAlignment="1">
      <alignment/>
    </xf>
    <xf numFmtId="44" fontId="23" fillId="0" borderId="0" xfId="44" applyFont="1" applyAlignment="1">
      <alignment/>
    </xf>
    <xf numFmtId="44" fontId="0" fillId="0" borderId="0" xfId="0" applyNumberFormat="1" applyAlignment="1">
      <alignment/>
    </xf>
    <xf numFmtId="44" fontId="46" fillId="0" borderId="0" xfId="44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17" xfId="0" applyFont="1" applyBorder="1" applyAlignment="1">
      <alignment horizontal="left" indent="1"/>
    </xf>
    <xf numFmtId="0" fontId="4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te" xfId="56"/>
    <cellStyle name="Output" xfId="57"/>
    <cellStyle name="Percent" xfId="58"/>
    <cellStyle name="Percent 13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F17" sqref="F17"/>
    </sheetView>
  </sheetViews>
  <sheetFormatPr defaultColWidth="9.140625" defaultRowHeight="15"/>
  <cols>
    <col min="1" max="2" width="30.7109375" style="0" customWidth="1"/>
  </cols>
  <sheetData>
    <row r="2" spans="1:2" ht="15">
      <c r="A2" s="1"/>
      <c r="B2" s="2" t="s">
        <v>0</v>
      </c>
    </row>
    <row r="3" spans="1:2" ht="15">
      <c r="A3" s="3" t="s">
        <v>1</v>
      </c>
      <c r="B3" s="4">
        <v>0.033</v>
      </c>
    </row>
    <row r="4" spans="1:2" ht="15">
      <c r="A4" s="3" t="s">
        <v>2</v>
      </c>
      <c r="B4" s="4">
        <v>0.152</v>
      </c>
    </row>
    <row r="5" spans="1:2" ht="15">
      <c r="A5" s="3" t="s">
        <v>3</v>
      </c>
      <c r="B5" s="5">
        <v>1.05</v>
      </c>
    </row>
    <row r="6" spans="1:2" ht="15">
      <c r="A6" s="3" t="s">
        <v>4</v>
      </c>
      <c r="B6" s="4">
        <v>0.1771</v>
      </c>
    </row>
    <row r="7" spans="1:2" ht="15">
      <c r="A7" s="3" t="s">
        <v>5</v>
      </c>
      <c r="B7" s="4">
        <v>0.0375</v>
      </c>
    </row>
    <row r="8" spans="1:2" ht="15">
      <c r="A8" s="3" t="s">
        <v>6</v>
      </c>
      <c r="B8" s="6">
        <v>15126000</v>
      </c>
    </row>
    <row r="9" spans="1:2" ht="15">
      <c r="A9" s="3" t="s">
        <v>7</v>
      </c>
      <c r="B9" s="6">
        <v>17963000</v>
      </c>
    </row>
    <row r="10" spans="1:2" ht="15">
      <c r="A10" s="3" t="s">
        <v>8</v>
      </c>
      <c r="B10" s="6">
        <v>33089000</v>
      </c>
    </row>
    <row r="11" spans="1:2" ht="15">
      <c r="A11" s="3" t="s">
        <v>9</v>
      </c>
      <c r="B11" s="7">
        <v>0.38</v>
      </c>
    </row>
    <row r="12" spans="1:2" ht="15">
      <c r="A12" s="3"/>
      <c r="B12" s="8"/>
    </row>
    <row r="13" spans="1:2" ht="15">
      <c r="A13" s="3" t="s">
        <v>10</v>
      </c>
      <c r="B13" s="9" t="s">
        <v>11</v>
      </c>
    </row>
    <row r="14" spans="1:2" ht="45">
      <c r="A14" s="3" t="s">
        <v>12</v>
      </c>
      <c r="B14" s="10" t="s">
        <v>13</v>
      </c>
    </row>
    <row r="15" spans="1:2" ht="15">
      <c r="A15" s="3"/>
      <c r="B15" s="10" t="s">
        <v>14</v>
      </c>
    </row>
    <row r="16" spans="1:2" ht="15">
      <c r="A16" s="3"/>
      <c r="B16" s="10" t="s">
        <v>15</v>
      </c>
    </row>
    <row r="17" spans="1:6" ht="15">
      <c r="A17" s="3"/>
      <c r="B17" s="5">
        <v>0.09175</v>
      </c>
      <c r="F17" s="41" t="s">
        <v>53</v>
      </c>
    </row>
    <row r="18" spans="1:2" ht="15">
      <c r="A18" s="11" t="s">
        <v>16</v>
      </c>
      <c r="B18" s="12">
        <v>0.0918</v>
      </c>
    </row>
    <row r="19" spans="1:2" ht="15">
      <c r="A19" s="3"/>
      <c r="B19" s="13"/>
    </row>
    <row r="20" spans="1:2" ht="15">
      <c r="A20" s="3" t="s">
        <v>16</v>
      </c>
      <c r="B20" s="13">
        <f>(B8/B10)*(1-0.384)*0.033+(B9/B10)*B4</f>
        <v>0.09180867744567682</v>
      </c>
    </row>
    <row r="21" spans="1:2" ht="15">
      <c r="A21" s="3"/>
      <c r="B21" s="8"/>
    </row>
    <row r="22" spans="1:2" ht="15">
      <c r="A22" s="14" t="s">
        <v>17</v>
      </c>
      <c r="B22" s="15"/>
    </row>
    <row r="23" spans="1:2" ht="15">
      <c r="A23" s="16" t="s">
        <v>18</v>
      </c>
      <c r="B23" s="8"/>
    </row>
    <row r="24" spans="1:2" ht="15">
      <c r="A24" s="16" t="s">
        <v>19</v>
      </c>
      <c r="B24" s="8"/>
    </row>
    <row r="25" spans="1:2" ht="15">
      <c r="A25" s="16" t="s">
        <v>20</v>
      </c>
      <c r="B25" s="8"/>
    </row>
    <row r="26" spans="1:2" ht="15">
      <c r="A26" s="16" t="s">
        <v>21</v>
      </c>
      <c r="B26" s="8"/>
    </row>
    <row r="27" spans="1:2" ht="15">
      <c r="A27" s="17">
        <v>0.152</v>
      </c>
      <c r="B27" s="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41"/>
  <sheetViews>
    <sheetView zoomScalePageLayoutView="0" workbookViewId="0" topLeftCell="F9">
      <selection activeCell="I32" sqref="I32:X34"/>
    </sheetView>
  </sheetViews>
  <sheetFormatPr defaultColWidth="9.140625" defaultRowHeight="15"/>
  <cols>
    <col min="1" max="1" width="49.57421875" style="0" bestFit="1" customWidth="1"/>
    <col min="2" max="2" width="10.140625" style="0" bestFit="1" customWidth="1"/>
    <col min="3" max="3" width="13.421875" style="0" bestFit="1" customWidth="1"/>
    <col min="4" max="4" width="14.28125" style="0" bestFit="1" customWidth="1"/>
  </cols>
  <sheetData>
    <row r="2" spans="1:4" ht="15">
      <c r="A2" s="18"/>
      <c r="B2" s="19">
        <v>2007</v>
      </c>
      <c r="C2" s="19" t="s">
        <v>22</v>
      </c>
      <c r="D2" s="18"/>
    </row>
    <row r="3" spans="1:4" ht="15">
      <c r="A3" s="20" t="s">
        <v>23</v>
      </c>
      <c r="B3" s="20"/>
      <c r="C3" s="21"/>
      <c r="D3" s="22"/>
    </row>
    <row r="4" spans="1:4" ht="15">
      <c r="A4" s="20" t="s">
        <v>24</v>
      </c>
      <c r="B4" s="23">
        <v>6575</v>
      </c>
      <c r="C4" s="24">
        <f>B4/B23</f>
        <v>0.17604219657822165</v>
      </c>
      <c r="D4" s="22"/>
    </row>
    <row r="5" spans="1:4" ht="15">
      <c r="A5" s="20" t="s">
        <v>25</v>
      </c>
      <c r="B5" s="23">
        <v>2758</v>
      </c>
      <c r="C5" s="24">
        <f>B5/B23</f>
        <v>0.07384401188786849</v>
      </c>
      <c r="D5" s="22"/>
    </row>
    <row r="6" spans="1:4" ht="15">
      <c r="A6" s="20" t="s">
        <v>26</v>
      </c>
      <c r="B6" s="23">
        <v>422</v>
      </c>
      <c r="C6" s="24">
        <f>B6/B23</f>
        <v>0.01129882995528662</v>
      </c>
      <c r="D6" s="22"/>
    </row>
    <row r="7" spans="1:4" ht="15">
      <c r="A7" s="20" t="s">
        <v>27</v>
      </c>
      <c r="B7" s="23">
        <v>1362</v>
      </c>
      <c r="C7" s="24">
        <f>B7/B23</f>
        <v>0.03646683980829473</v>
      </c>
      <c r="D7" s="22"/>
    </row>
    <row r="8" spans="1:4" ht="15">
      <c r="A8" s="20" t="s">
        <v>28</v>
      </c>
      <c r="B8" s="23"/>
      <c r="C8" s="24"/>
      <c r="D8" s="22"/>
    </row>
    <row r="9" spans="1:4" ht="15">
      <c r="A9" s="20" t="s">
        <v>29</v>
      </c>
      <c r="B9" s="23">
        <v>11117</v>
      </c>
      <c r="C9" s="24">
        <f>B9/B23</f>
        <v>0.2976518782296715</v>
      </c>
      <c r="D9" s="22"/>
    </row>
    <row r="10" spans="1:4" ht="15">
      <c r="A10" s="20" t="s">
        <v>30</v>
      </c>
      <c r="B10" s="23">
        <v>8675</v>
      </c>
      <c r="C10" s="24">
        <f>B10/B23</f>
        <v>0.23226860156898443</v>
      </c>
      <c r="D10" s="22"/>
    </row>
    <row r="11" spans="1:4" ht="15">
      <c r="A11" s="25" t="s">
        <v>31</v>
      </c>
      <c r="B11" s="26">
        <v>577</v>
      </c>
      <c r="C11" s="24">
        <f>B11/B23</f>
        <v>0.015448874133176256</v>
      </c>
      <c r="D11" s="27"/>
    </row>
    <row r="12" spans="1:4" ht="15">
      <c r="A12" s="25" t="s">
        <v>32</v>
      </c>
      <c r="B12" s="26">
        <v>1347</v>
      </c>
      <c r="C12" s="24">
        <f>B12/B23</f>
        <v>0.036065222629789284</v>
      </c>
      <c r="D12" s="27"/>
    </row>
    <row r="13" spans="1:4" ht="45">
      <c r="A13" s="28" t="s">
        <v>33</v>
      </c>
      <c r="B13" s="29">
        <v>1347</v>
      </c>
      <c r="C13" s="24">
        <f>B13/B23</f>
        <v>0.036065222629789284</v>
      </c>
      <c r="D13" s="27"/>
    </row>
    <row r="14" spans="2:4" ht="15">
      <c r="B14" s="30"/>
      <c r="C14" s="39"/>
      <c r="D14" s="27"/>
    </row>
    <row r="15" spans="1:4" ht="45">
      <c r="A15" s="28" t="s">
        <v>34</v>
      </c>
      <c r="B15" s="29">
        <v>21716</v>
      </c>
      <c r="C15" s="24">
        <f>B15/B23</f>
        <v>0.5814345765616215</v>
      </c>
      <c r="D15" s="27"/>
    </row>
    <row r="16" spans="1:3" ht="15">
      <c r="A16" s="25" t="s">
        <v>35</v>
      </c>
      <c r="B16" s="26"/>
      <c r="C16" s="24"/>
    </row>
    <row r="18" spans="1:4" ht="15">
      <c r="A18" s="25" t="s">
        <v>36</v>
      </c>
      <c r="B18" s="31">
        <v>72</v>
      </c>
      <c r="C18" s="24">
        <f>B18/B23</f>
        <v>0.0019277624568261533</v>
      </c>
      <c r="D18" s="27"/>
    </row>
    <row r="19" spans="1:4" ht="15">
      <c r="A19" s="25" t="s">
        <v>37</v>
      </c>
      <c r="B19" s="31">
        <v>2387</v>
      </c>
      <c r="C19" s="24">
        <f>B19/B23</f>
        <v>0.06391068033950038</v>
      </c>
      <c r="D19" s="27"/>
    </row>
    <row r="20" spans="1:4" ht="15">
      <c r="A20" s="25" t="s">
        <v>38</v>
      </c>
      <c r="B20" s="31">
        <v>13417</v>
      </c>
      <c r="C20" s="24">
        <f>B20/B23</f>
        <v>0.35923317893384027</v>
      </c>
      <c r="D20" s="27"/>
    </row>
    <row r="21" spans="1:4" ht="15">
      <c r="A21" s="25" t="s">
        <v>39</v>
      </c>
      <c r="B21" s="31">
        <v>243</v>
      </c>
      <c r="C21" s="24">
        <f>B21/B23</f>
        <v>0.0065061982917882675</v>
      </c>
      <c r="D21" s="27"/>
    </row>
    <row r="22" spans="1:4" ht="15">
      <c r="A22" s="25" t="s">
        <v>40</v>
      </c>
      <c r="B22" s="31">
        <v>15633</v>
      </c>
      <c r="C22" s="24">
        <f>B22/B23</f>
        <v>0.41856542343837855</v>
      </c>
      <c r="D22" s="27"/>
    </row>
    <row r="23" spans="1:4" ht="15">
      <c r="A23" s="25" t="s">
        <v>41</v>
      </c>
      <c r="B23" s="31">
        <v>37349</v>
      </c>
      <c r="C23" s="24">
        <f>B23/B23</f>
        <v>1</v>
      </c>
      <c r="D23" s="27"/>
    </row>
    <row r="24" spans="1:4" ht="15">
      <c r="A24" s="22"/>
      <c r="B24" s="22"/>
      <c r="C24" s="22"/>
      <c r="D24" s="22"/>
    </row>
    <row r="25" spans="1:4" ht="15">
      <c r="A25" s="22"/>
      <c r="B25" s="22"/>
      <c r="C25" s="22"/>
      <c r="D25" s="22"/>
    </row>
    <row r="26" spans="1:4" ht="15">
      <c r="A26" s="32" t="s">
        <v>42</v>
      </c>
      <c r="B26" s="32" t="s">
        <v>43</v>
      </c>
      <c r="C26" s="32" t="s">
        <v>44</v>
      </c>
      <c r="D26" s="32" t="s">
        <v>45</v>
      </c>
    </row>
    <row r="27" spans="1:12" ht="15">
      <c r="A27" s="20"/>
      <c r="B27" s="20"/>
      <c r="C27" s="20"/>
      <c r="D27" s="20"/>
      <c r="I27" s="41"/>
      <c r="J27" s="41"/>
      <c r="K27" s="41"/>
      <c r="L27" s="41"/>
    </row>
    <row r="28" spans="1:22" ht="15">
      <c r="A28" s="20" t="s">
        <v>46</v>
      </c>
      <c r="B28" s="33">
        <f>C15</f>
        <v>0.5814345765616215</v>
      </c>
      <c r="C28" s="34">
        <v>0.0252</v>
      </c>
      <c r="D28" s="35">
        <f>B28*C28</f>
        <v>0.014652151329352861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</row>
    <row r="29" spans="1:22" ht="15">
      <c r="A29" s="20" t="s">
        <v>47</v>
      </c>
      <c r="B29" s="33">
        <v>0.056</v>
      </c>
      <c r="C29" s="36">
        <v>0.1518</v>
      </c>
      <c r="D29" s="35">
        <f>B29*C29</f>
        <v>0.0085008</v>
      </c>
      <c r="H29" s="54"/>
      <c r="I29" s="41" t="s">
        <v>52</v>
      </c>
      <c r="J29" s="41"/>
      <c r="K29" s="41"/>
      <c r="L29" s="41"/>
      <c r="M29" s="54"/>
      <c r="N29" s="54"/>
      <c r="O29" s="54"/>
      <c r="P29" s="54"/>
      <c r="Q29" s="54"/>
      <c r="R29" s="54"/>
      <c r="S29" s="54"/>
      <c r="T29" s="54"/>
      <c r="U29" s="54"/>
      <c r="V29" s="54"/>
    </row>
    <row r="30" spans="1:22" ht="15">
      <c r="A30" s="20" t="s">
        <v>48</v>
      </c>
      <c r="B30" s="33">
        <f>C20</f>
        <v>0.35923317893384027</v>
      </c>
      <c r="C30" s="37">
        <v>0.1762</v>
      </c>
      <c r="D30" s="35">
        <f>B30*C30</f>
        <v>0.06329688612814266</v>
      </c>
      <c r="H30" s="54"/>
      <c r="I30" s="41"/>
      <c r="J30" s="41"/>
      <c r="K30" s="41"/>
      <c r="L30" s="41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5">
      <c r="A31" s="20"/>
      <c r="B31" s="20"/>
      <c r="C31" s="20"/>
      <c r="D31" s="20"/>
      <c r="H31" s="54"/>
      <c r="I31" s="41"/>
      <c r="J31" s="41"/>
      <c r="K31" s="41"/>
      <c r="L31" s="41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8" ht="15">
      <c r="A32" s="20" t="s">
        <v>49</v>
      </c>
      <c r="B32" s="20"/>
      <c r="C32" s="20"/>
      <c r="D32" s="33">
        <f>SUM(D28:D30)</f>
        <v>0.08644983745749552</v>
      </c>
      <c r="H32" s="54"/>
    </row>
    <row r="33" spans="1:8" ht="15">
      <c r="A33" s="20" t="s">
        <v>50</v>
      </c>
      <c r="B33" s="20"/>
      <c r="C33" s="20"/>
      <c r="D33" s="33">
        <v>0.0918</v>
      </c>
      <c r="H33" s="54"/>
    </row>
    <row r="34" spans="1:29" ht="15">
      <c r="A34" s="38" t="s">
        <v>51</v>
      </c>
      <c r="B34" s="39"/>
      <c r="C34" s="39"/>
      <c r="D34" s="40">
        <f>D32-D33</f>
        <v>-0.005350162542504491</v>
      </c>
      <c r="H34" s="54"/>
      <c r="Y34" s="53"/>
      <c r="Z34" s="53"/>
      <c r="AA34" s="53"/>
      <c r="AB34" s="53"/>
      <c r="AC34" s="53"/>
    </row>
    <row r="35" spans="8:22" ht="15"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8:22" ht="15"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8:22" ht="15"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  <row r="38" spans="8:22" ht="15"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</row>
    <row r="39" spans="8:22" ht="15"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</row>
    <row r="40" spans="8:22" ht="15"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</row>
    <row r="41" spans="8:22" ht="15"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L20" sqref="L20"/>
    </sheetView>
  </sheetViews>
  <sheetFormatPr defaultColWidth="9.140625" defaultRowHeight="15"/>
  <cols>
    <col min="9" max="10" width="9.8515625" style="0" bestFit="1" customWidth="1"/>
  </cols>
  <sheetData>
    <row r="2" spans="2:10" ht="15">
      <c r="B2" s="42"/>
      <c r="C2" s="42"/>
      <c r="D2" s="42"/>
      <c r="H2" s="43" t="s">
        <v>54</v>
      </c>
      <c r="I2" s="44">
        <v>2008</v>
      </c>
      <c r="J2" s="44">
        <v>2007</v>
      </c>
    </row>
    <row r="3" spans="1:10" ht="15">
      <c r="A3" s="45"/>
      <c r="B3" s="45"/>
      <c r="C3" s="45"/>
      <c r="D3" s="42"/>
      <c r="H3" s="46"/>
      <c r="I3" s="44"/>
      <c r="J3" s="44"/>
    </row>
    <row r="4" spans="1:10" ht="15">
      <c r="A4" s="45"/>
      <c r="B4" s="45"/>
      <c r="C4" s="45"/>
      <c r="D4" s="42"/>
      <c r="H4" s="47"/>
      <c r="I4" s="47"/>
      <c r="J4" s="47"/>
    </row>
    <row r="5" spans="1:10" ht="15">
      <c r="A5" s="45" t="s">
        <v>55</v>
      </c>
      <c r="B5" s="45"/>
      <c r="C5" s="45"/>
      <c r="D5" s="42"/>
      <c r="H5" s="47"/>
      <c r="I5" s="48">
        <v>2450</v>
      </c>
      <c r="J5" s="48">
        <v>813</v>
      </c>
    </row>
    <row r="6" spans="1:10" ht="15">
      <c r="A6" s="45" t="s">
        <v>56</v>
      </c>
      <c r="B6" s="45"/>
      <c r="C6" s="45"/>
      <c r="D6" s="42"/>
      <c r="H6" s="47"/>
      <c r="I6" s="48">
        <v>9207</v>
      </c>
      <c r="J6" s="48">
        <v>6194</v>
      </c>
    </row>
    <row r="7" spans="1:10" ht="15">
      <c r="A7" s="45" t="s">
        <v>57</v>
      </c>
      <c r="B7" s="45"/>
      <c r="C7" s="45"/>
      <c r="D7" s="42"/>
      <c r="H7" s="47"/>
      <c r="I7" s="48">
        <v>6780</v>
      </c>
      <c r="J7" s="48">
        <v>6254</v>
      </c>
    </row>
    <row r="8" spans="1:10" ht="15">
      <c r="A8" s="45" t="s">
        <v>58</v>
      </c>
      <c r="B8" s="45"/>
      <c r="C8" s="45"/>
      <c r="D8" s="42"/>
      <c r="H8" s="47"/>
      <c r="I8" s="48">
        <v>469</v>
      </c>
      <c r="J8" s="48">
        <v>1445</v>
      </c>
    </row>
    <row r="9" spans="1:10" ht="15">
      <c r="A9" s="45" t="s">
        <v>59</v>
      </c>
      <c r="B9" s="45"/>
      <c r="C9" s="45"/>
      <c r="D9" s="42"/>
      <c r="H9" s="47"/>
      <c r="I9" s="48">
        <v>18906</v>
      </c>
      <c r="J9" s="48">
        <v>14706</v>
      </c>
    </row>
    <row r="10" spans="1:10" ht="15">
      <c r="A10" s="45" t="s">
        <v>60</v>
      </c>
      <c r="B10" s="45"/>
      <c r="C10" s="45"/>
      <c r="D10" s="42"/>
      <c r="H10" s="47"/>
      <c r="I10" s="48">
        <v>44560</v>
      </c>
      <c r="J10" s="48">
        <v>37349</v>
      </c>
    </row>
    <row r="11" spans="1:10" ht="15">
      <c r="A11" s="45" t="s">
        <v>61</v>
      </c>
      <c r="B11" s="45"/>
      <c r="C11" s="42"/>
      <c r="D11" s="42"/>
      <c r="E11" s="42"/>
      <c r="F11" s="42"/>
      <c r="G11" s="42"/>
      <c r="H11" s="49"/>
      <c r="I11" s="50">
        <v>58742</v>
      </c>
      <c r="J11" s="50">
        <v>54996</v>
      </c>
    </row>
    <row r="12" spans="1:10" ht="15">
      <c r="A12" s="45" t="s">
        <v>62</v>
      </c>
      <c r="H12" s="51"/>
      <c r="I12" s="52">
        <v>20365</v>
      </c>
      <c r="J12" s="52">
        <v>19384</v>
      </c>
    </row>
    <row r="13" spans="1:10" ht="15">
      <c r="A13" s="45" t="s">
        <v>63</v>
      </c>
      <c r="B13" s="45"/>
      <c r="C13" s="45"/>
      <c r="D13" s="42"/>
      <c r="H13" s="47"/>
      <c r="I13" s="48">
        <v>7880</v>
      </c>
      <c r="J13" s="48">
        <v>9755</v>
      </c>
    </row>
    <row r="14" spans="1:10" ht="15">
      <c r="A14" s="45"/>
      <c r="B14" s="45"/>
      <c r="C14" s="45"/>
      <c r="D14" s="42"/>
      <c r="H14" s="47"/>
      <c r="I14" s="48"/>
      <c r="J14" s="48"/>
    </row>
    <row r="15" spans="1:10" ht="15">
      <c r="A15" s="45" t="s">
        <v>64</v>
      </c>
      <c r="B15" s="45"/>
      <c r="C15" s="45"/>
      <c r="D15" s="42"/>
      <c r="H15" s="47"/>
      <c r="I15" s="48">
        <v>11782</v>
      </c>
      <c r="J15" s="48">
        <v>11117</v>
      </c>
    </row>
    <row r="16" spans="1:10" ht="15">
      <c r="A16" s="45" t="s">
        <v>65</v>
      </c>
      <c r="B16" s="45"/>
      <c r="C16" s="45"/>
      <c r="D16" s="42"/>
      <c r="H16" s="47"/>
      <c r="I16" s="48">
        <v>15126</v>
      </c>
      <c r="J16" s="48">
        <v>8675</v>
      </c>
    </row>
    <row r="17" spans="1:10" ht="15">
      <c r="A17" s="45" t="s">
        <v>66</v>
      </c>
      <c r="B17" s="45"/>
      <c r="C17" s="45"/>
      <c r="D17" s="42"/>
      <c r="H17" s="47"/>
      <c r="I17" s="48">
        <v>29253</v>
      </c>
      <c r="J17" s="48">
        <v>21716</v>
      </c>
    </row>
    <row r="18" spans="1:10" ht="15">
      <c r="A18" s="45" t="s">
        <v>67</v>
      </c>
      <c r="B18" s="45"/>
      <c r="C18" s="45"/>
      <c r="D18" s="42"/>
      <c r="H18" s="47"/>
      <c r="I18" s="48">
        <v>15307</v>
      </c>
      <c r="J18" s="48">
        <v>15633</v>
      </c>
    </row>
    <row r="19" spans="1:10" ht="15">
      <c r="A19" s="45" t="s">
        <v>47</v>
      </c>
      <c r="B19" s="45"/>
      <c r="C19" s="45"/>
      <c r="D19" s="42"/>
      <c r="H19" s="47"/>
      <c r="I19" s="48"/>
      <c r="J19" s="48"/>
    </row>
    <row r="20" spans="1:10" ht="15">
      <c r="A20" s="45" t="s">
        <v>68</v>
      </c>
      <c r="C20" s="45"/>
      <c r="D20" s="45"/>
      <c r="E20" s="45"/>
      <c r="F20" s="45"/>
      <c r="G20" s="45"/>
      <c r="H20" s="49"/>
      <c r="I20" s="50">
        <v>44560</v>
      </c>
      <c r="J20" s="50">
        <v>37349</v>
      </c>
    </row>
    <row r="21" spans="1:10" ht="15">
      <c r="A21" s="45" t="s">
        <v>69</v>
      </c>
      <c r="B21" s="45"/>
      <c r="C21" s="45"/>
      <c r="D21" s="45"/>
      <c r="E21" s="45"/>
      <c r="F21" s="45"/>
      <c r="G21" s="45"/>
      <c r="H21" s="49"/>
      <c r="I21" s="50">
        <v>63367</v>
      </c>
      <c r="J21" s="50">
        <v>59490</v>
      </c>
    </row>
    <row r="22" spans="1:10" ht="15">
      <c r="A22" s="45" t="s">
        <v>70</v>
      </c>
      <c r="B22" s="45"/>
      <c r="C22" s="45"/>
      <c r="D22" s="45"/>
      <c r="E22" s="45"/>
      <c r="F22" s="45"/>
      <c r="G22" s="45"/>
      <c r="H22" s="49"/>
      <c r="I22" s="50">
        <v>41895</v>
      </c>
      <c r="J22" s="50">
        <v>39399</v>
      </c>
    </row>
    <row r="23" spans="1:10" ht="15">
      <c r="A23" s="45" t="s">
        <v>71</v>
      </c>
      <c r="B23" s="45"/>
      <c r="C23" s="42"/>
      <c r="D23" s="42"/>
      <c r="E23" s="42"/>
      <c r="F23" s="42"/>
      <c r="G23" s="42"/>
      <c r="H23" s="49"/>
      <c r="I23" s="50">
        <v>4625</v>
      </c>
      <c r="J23" s="50">
        <v>4497</v>
      </c>
    </row>
    <row r="24" spans="1:10" ht="15">
      <c r="A24" s="45" t="s">
        <v>72</v>
      </c>
      <c r="B24" s="45"/>
      <c r="C24" s="42"/>
      <c r="D24" s="42"/>
      <c r="E24" s="42"/>
      <c r="F24" s="42"/>
      <c r="G24" s="42"/>
      <c r="H24" s="49"/>
      <c r="I24" s="50">
        <v>1776</v>
      </c>
      <c r="J24" s="50">
        <v>1710</v>
      </c>
    </row>
    <row r="25" spans="1:10" ht="15">
      <c r="A25" s="45" t="s">
        <v>73</v>
      </c>
      <c r="B25" s="45"/>
      <c r="C25" s="42"/>
      <c r="D25" s="42"/>
      <c r="E25" s="42"/>
      <c r="F25" s="42"/>
      <c r="G25" s="42"/>
      <c r="H25" s="49"/>
      <c r="I25" s="50">
        <v>2849</v>
      </c>
      <c r="J25" s="50">
        <v>2787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Y34"/>
  <sheetViews>
    <sheetView tabSelected="1" zoomScalePageLayoutView="0" workbookViewId="0" topLeftCell="A10">
      <selection activeCell="H23" sqref="H23"/>
    </sheetView>
  </sheetViews>
  <sheetFormatPr defaultColWidth="9.140625" defaultRowHeight="15"/>
  <cols>
    <col min="1" max="1" width="49.57421875" style="0" bestFit="1" customWidth="1"/>
    <col min="2" max="2" width="10.140625" style="0" bestFit="1" customWidth="1"/>
    <col min="3" max="3" width="13.421875" style="0" bestFit="1" customWidth="1"/>
    <col min="4" max="4" width="14.28125" style="0" bestFit="1" customWidth="1"/>
  </cols>
  <sheetData>
    <row r="2" spans="1:4" ht="15">
      <c r="A2" s="18"/>
      <c r="B2" s="19">
        <v>2007</v>
      </c>
      <c r="C2" s="19" t="s">
        <v>22</v>
      </c>
      <c r="D2" s="18"/>
    </row>
    <row r="3" spans="1:4" ht="15">
      <c r="A3" s="20" t="s">
        <v>23</v>
      </c>
      <c r="B3" s="20"/>
      <c r="C3" s="21"/>
      <c r="D3" s="22"/>
    </row>
    <row r="4" spans="1:4" ht="15">
      <c r="A4" s="20" t="s">
        <v>24</v>
      </c>
      <c r="B4" s="23">
        <v>6575</v>
      </c>
      <c r="C4" s="24">
        <f>B4/B23</f>
        <v>0.17604219657822165</v>
      </c>
      <c r="D4" s="22"/>
    </row>
    <row r="5" spans="1:4" ht="15">
      <c r="A5" s="20" t="s">
        <v>25</v>
      </c>
      <c r="B5" s="23">
        <v>2758</v>
      </c>
      <c r="C5" s="24">
        <f>B5/B23</f>
        <v>0.07384401188786849</v>
      </c>
      <c r="D5" s="22"/>
    </row>
    <row r="6" spans="1:4" ht="15">
      <c r="A6" s="20" t="s">
        <v>26</v>
      </c>
      <c r="B6" s="23">
        <v>422</v>
      </c>
      <c r="C6" s="24">
        <f>B6/B23</f>
        <v>0.01129882995528662</v>
      </c>
      <c r="D6" s="22"/>
    </row>
    <row r="7" spans="1:4" ht="15">
      <c r="A7" s="20" t="s">
        <v>27</v>
      </c>
      <c r="B7" s="23">
        <v>1362</v>
      </c>
      <c r="C7" s="24">
        <f>B7/B23</f>
        <v>0.03646683980829473</v>
      </c>
      <c r="D7" s="22"/>
    </row>
    <row r="8" spans="1:4" ht="15">
      <c r="A8" s="20" t="s">
        <v>28</v>
      </c>
      <c r="B8" s="23"/>
      <c r="C8" s="24"/>
      <c r="D8" s="22"/>
    </row>
    <row r="9" spans="1:4" ht="15">
      <c r="A9" s="20" t="s">
        <v>29</v>
      </c>
      <c r="B9" s="23">
        <v>11117</v>
      </c>
      <c r="C9" s="24">
        <f>B9/B23</f>
        <v>0.2976518782296715</v>
      </c>
      <c r="D9" s="22"/>
    </row>
    <row r="10" spans="1:4" ht="15">
      <c r="A10" s="20" t="s">
        <v>30</v>
      </c>
      <c r="B10" s="23">
        <v>8675</v>
      </c>
      <c r="C10" s="24">
        <f>B10/B23</f>
        <v>0.23226860156898443</v>
      </c>
      <c r="D10" s="22"/>
    </row>
    <row r="11" spans="1:4" ht="15">
      <c r="A11" s="25" t="s">
        <v>31</v>
      </c>
      <c r="B11" s="26">
        <v>577</v>
      </c>
      <c r="C11" s="24">
        <f>B11/B23</f>
        <v>0.015448874133176256</v>
      </c>
      <c r="D11" s="27"/>
    </row>
    <row r="12" spans="1:4" ht="15">
      <c r="A12" s="25" t="s">
        <v>32</v>
      </c>
      <c r="B12" s="26">
        <v>1347</v>
      </c>
      <c r="C12" s="24">
        <f>B12/B23</f>
        <v>0.036065222629789284</v>
      </c>
      <c r="D12" s="27"/>
    </row>
    <row r="13" spans="1:4" ht="45">
      <c r="A13" s="28" t="s">
        <v>33</v>
      </c>
      <c r="B13" s="29">
        <v>1347</v>
      </c>
      <c r="C13" s="24">
        <f>B13/B23</f>
        <v>0.036065222629789284</v>
      </c>
      <c r="D13" s="27"/>
    </row>
    <row r="14" spans="2:4" ht="15">
      <c r="B14" s="30"/>
      <c r="C14" s="39"/>
      <c r="D14" s="27"/>
    </row>
    <row r="15" spans="1:4" ht="45">
      <c r="A15" s="28" t="s">
        <v>34</v>
      </c>
      <c r="B15" s="29">
        <v>21716</v>
      </c>
      <c r="C15" s="24">
        <f>B15/B23</f>
        <v>0.5814345765616215</v>
      </c>
      <c r="D15" s="27"/>
    </row>
    <row r="16" spans="1:3" ht="15">
      <c r="A16" s="25" t="s">
        <v>35</v>
      </c>
      <c r="B16" s="26"/>
      <c r="C16" s="24"/>
    </row>
    <row r="18" spans="1:4" ht="15">
      <c r="A18" s="25" t="s">
        <v>36</v>
      </c>
      <c r="B18" s="31">
        <v>72</v>
      </c>
      <c r="C18" s="24">
        <f>B18/B23</f>
        <v>0.0019277624568261533</v>
      </c>
      <c r="D18" s="27"/>
    </row>
    <row r="19" spans="1:4" ht="15">
      <c r="A19" s="25" t="s">
        <v>37</v>
      </c>
      <c r="B19" s="31">
        <v>2387</v>
      </c>
      <c r="C19" s="24">
        <f>B19/B23</f>
        <v>0.06391068033950038</v>
      </c>
      <c r="D19" s="27"/>
    </row>
    <row r="20" spans="1:4" ht="15">
      <c r="A20" s="25" t="s">
        <v>38</v>
      </c>
      <c r="B20" s="31">
        <v>13417</v>
      </c>
      <c r="C20" s="24">
        <f>B20/B23</f>
        <v>0.35923317893384027</v>
      </c>
      <c r="D20" s="27"/>
    </row>
    <row r="21" spans="1:4" ht="15">
      <c r="A21" s="25" t="s">
        <v>39</v>
      </c>
      <c r="B21" s="31">
        <v>243</v>
      </c>
      <c r="C21" s="24">
        <f>B21/B23</f>
        <v>0.0065061982917882675</v>
      </c>
      <c r="D21" s="27"/>
    </row>
    <row r="22" spans="1:4" ht="15">
      <c r="A22" s="25" t="s">
        <v>40</v>
      </c>
      <c r="B22" s="31">
        <v>15633</v>
      </c>
      <c r="C22" s="24">
        <f>B22/B23</f>
        <v>0.41856542343837855</v>
      </c>
      <c r="D22" s="27"/>
    </row>
    <row r="23" spans="1:4" ht="15">
      <c r="A23" s="25" t="s">
        <v>41</v>
      </c>
      <c r="B23" s="31">
        <v>37349</v>
      </c>
      <c r="C23" s="24">
        <f>B23/B23</f>
        <v>1</v>
      </c>
      <c r="D23" s="27"/>
    </row>
    <row r="24" spans="1:4" ht="15">
      <c r="A24" s="22"/>
      <c r="B24" s="22"/>
      <c r="C24" s="22"/>
      <c r="D24" s="22"/>
    </row>
    <row r="25" spans="1:4" ht="15">
      <c r="A25" s="22"/>
      <c r="B25" s="22"/>
      <c r="C25" s="22"/>
      <c r="D25" s="22"/>
    </row>
    <row r="26" spans="1:4" ht="15">
      <c r="A26" s="32" t="s">
        <v>76</v>
      </c>
      <c r="B26" s="32" t="s">
        <v>43</v>
      </c>
      <c r="C26" s="32" t="s">
        <v>44</v>
      </c>
      <c r="D26" s="32" t="s">
        <v>45</v>
      </c>
    </row>
    <row r="27" spans="1:4" ht="15">
      <c r="A27" s="20"/>
      <c r="B27" s="20"/>
      <c r="C27" s="20"/>
      <c r="D27" s="20"/>
    </row>
    <row r="28" spans="1:4" ht="15">
      <c r="A28" s="20" t="s">
        <v>46</v>
      </c>
      <c r="B28" s="33"/>
      <c r="C28" s="34"/>
      <c r="D28" s="35"/>
    </row>
    <row r="29" spans="1:20" ht="15">
      <c r="A29" s="20" t="s">
        <v>47</v>
      </c>
      <c r="B29" s="33"/>
      <c r="C29" s="36"/>
      <c r="D29" s="35"/>
      <c r="G29" s="41" t="s">
        <v>74</v>
      </c>
      <c r="H29" s="41"/>
      <c r="I29" s="41"/>
      <c r="J29" s="41"/>
      <c r="K29" s="54"/>
      <c r="L29" s="54"/>
      <c r="M29" s="54"/>
      <c r="N29" s="54"/>
      <c r="O29" s="54"/>
      <c r="P29" s="54"/>
      <c r="Q29" s="54"/>
      <c r="R29" s="54"/>
      <c r="S29" s="54"/>
      <c r="T29" s="54"/>
    </row>
    <row r="30" spans="1:20" ht="15.75" thickBot="1">
      <c r="A30" s="20" t="s">
        <v>48</v>
      </c>
      <c r="B30" s="33"/>
      <c r="C30" s="37"/>
      <c r="D30" s="35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</row>
    <row r="31" spans="1:22" ht="15.75" thickBot="1">
      <c r="A31" s="20"/>
      <c r="B31" s="20"/>
      <c r="C31" s="20"/>
      <c r="D31" s="20"/>
      <c r="G31" s="55" t="s">
        <v>75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53"/>
      <c r="V31" s="53"/>
    </row>
    <row r="32" spans="1:4" ht="15">
      <c r="A32" s="20" t="s">
        <v>49</v>
      </c>
      <c r="B32" s="20"/>
      <c r="C32" s="20"/>
      <c r="D32" s="33"/>
    </row>
    <row r="33" spans="1:25" ht="15">
      <c r="A33" s="20" t="s">
        <v>50</v>
      </c>
      <c r="B33" s="20"/>
      <c r="C33" s="20"/>
      <c r="D33" s="33"/>
      <c r="G33" s="56" t="s">
        <v>77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</row>
    <row r="34" spans="1:4" ht="15">
      <c r="A34" s="38" t="s">
        <v>51</v>
      </c>
      <c r="B34" s="39"/>
      <c r="C34" s="39"/>
      <c r="D34" s="4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damajer</dc:creator>
  <cp:keywords/>
  <dc:description/>
  <cp:lastModifiedBy>damajer</cp:lastModifiedBy>
  <dcterms:created xsi:type="dcterms:W3CDTF">2009-02-02T15:36:18Z</dcterms:created>
  <dcterms:modified xsi:type="dcterms:W3CDTF">2009-02-02T16:02:15Z</dcterms:modified>
  <cp:category/>
  <cp:version/>
  <cp:contentType/>
  <cp:contentStatus/>
</cp:coreProperties>
</file>