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8325" activeTab="0"/>
  </bookViews>
  <sheets>
    <sheet name="Distribution List" sheetId="1" r:id="rId1"/>
    <sheet name="Type Distribution" sheetId="2" r:id="rId2"/>
    <sheet name="Price Distribution" sheetId="3" r:id="rId3"/>
    <sheet name="Competitors" sheetId="4" r:id="rId4"/>
    <sheet name="Manuf Capabilities" sheetId="5" r:id="rId5"/>
  </sheets>
  <externalReferences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<sst xmlns="http://schemas.openxmlformats.org/spreadsheetml/2006/main" count="467" uniqueCount="400">
  <si>
    <t>Shang-wa Geographical Distribution Table</t>
  </si>
  <si>
    <t>Europe</t>
  </si>
  <si>
    <t>Asia</t>
  </si>
  <si>
    <t>Middle East</t>
  </si>
  <si>
    <t>Africa</t>
  </si>
  <si>
    <t>South America</t>
  </si>
  <si>
    <t>Canada</t>
  </si>
  <si>
    <t>Central America</t>
  </si>
  <si>
    <t>United States</t>
  </si>
  <si>
    <t>Total</t>
  </si>
  <si>
    <t>Shang-wa Capacitor Type Distribution List to US</t>
  </si>
  <si>
    <t>ceramic</t>
  </si>
  <si>
    <t>film/plastic</t>
  </si>
  <si>
    <t>aluminum electrolytic</t>
  </si>
  <si>
    <t>tantalum</t>
  </si>
  <si>
    <t>mica</t>
  </si>
  <si>
    <t xml:space="preserve">    Shang-wa Capacitor Price List / Order Form</t>
  </si>
  <si>
    <t>Quantity Discount will be calculated based on value of order</t>
  </si>
  <si>
    <t xml:space="preserve">                             ( Just enter quantity ordered and $ will be calculated. )</t>
  </si>
  <si>
    <t xml:space="preserve">                   630 Volt  FILM Capacitors</t>
  </si>
  <si>
    <t xml:space="preserve">   ELECTROLYTIC &amp; SAFETY Capacitors</t>
  </si>
  <si>
    <t>MICA and 1000V &amp; 1600V Caps</t>
  </si>
  <si>
    <t>uF(MFD) / Voltage</t>
  </si>
  <si>
    <t>Part # on</t>
  </si>
  <si>
    <t>Price</t>
  </si>
  <si>
    <t>Quantity</t>
  </si>
  <si>
    <t>Amount</t>
  </si>
  <si>
    <t>pF/mmfd</t>
  </si>
  <si>
    <t xml:space="preserve"> </t>
  </si>
  <si>
    <t>Capacitor</t>
  </si>
  <si>
    <t>US $'s</t>
  </si>
  <si>
    <t>Ordered</t>
  </si>
  <si>
    <t>($US)</t>
  </si>
  <si>
    <t>at 500V</t>
  </si>
  <si>
    <t>Metal-Foil Polypropylene Film PPN "Orange Dips"</t>
  </si>
  <si>
    <t xml:space="preserve">         Electrolytic  @ 25 Volts</t>
  </si>
  <si>
    <t>Silver Mica @ 500 Volts</t>
  </si>
  <si>
    <t>.001 uF at 630 V</t>
  </si>
  <si>
    <t>102K 630V</t>
  </si>
  <si>
    <t>10 uF at 25 V axial</t>
  </si>
  <si>
    <t>5 pF</t>
  </si>
  <si>
    <t>.0012 uF at 630 V</t>
  </si>
  <si>
    <t>122K 630V</t>
  </si>
  <si>
    <t>20 uF at 25 V axial</t>
  </si>
  <si>
    <t>10 pF</t>
  </si>
  <si>
    <t>.0015 uF at 630 V</t>
  </si>
  <si>
    <t>152K 630V</t>
  </si>
  <si>
    <t>25 uF at 25 V axial</t>
  </si>
  <si>
    <t>15 pF</t>
  </si>
  <si>
    <t>.0018 uF at 630 V</t>
  </si>
  <si>
    <t>182K 630V</t>
  </si>
  <si>
    <t>50 uF at 25 V axial</t>
  </si>
  <si>
    <t>20 pF</t>
  </si>
  <si>
    <t>.002 uF at 630 V</t>
  </si>
  <si>
    <t>202K 630V</t>
  </si>
  <si>
    <t xml:space="preserve">  E-caps @ 50 Volts</t>
  </si>
  <si>
    <t>22 pF</t>
  </si>
  <si>
    <t>.0022 uF at 630 V</t>
  </si>
  <si>
    <t>222K 630V</t>
  </si>
  <si>
    <t>4.7 uF at 50 V axial</t>
  </si>
  <si>
    <t>25 pF</t>
  </si>
  <si>
    <t>.0027 uF at 630 V</t>
  </si>
  <si>
    <t>272K 630V</t>
  </si>
  <si>
    <t>10 uF  at 50 V axial</t>
  </si>
  <si>
    <t>27 pF</t>
  </si>
  <si>
    <t>.003 uF at 630 V</t>
  </si>
  <si>
    <t>302K 630V</t>
  </si>
  <si>
    <t xml:space="preserve">22 uF  at 50 V </t>
  </si>
  <si>
    <t>30 pF</t>
  </si>
  <si>
    <t>.0033 uF at 630 V</t>
  </si>
  <si>
    <t>332K 630V</t>
  </si>
  <si>
    <t>47 uF  at 50 V</t>
  </si>
  <si>
    <t>33 pF</t>
  </si>
  <si>
    <t>.0039 uF at 630 V</t>
  </si>
  <si>
    <t>392K 630V</t>
  </si>
  <si>
    <t>100 uF at 50 V axial</t>
  </si>
  <si>
    <t>40 pF</t>
  </si>
  <si>
    <t>.004 uF at 630 V</t>
  </si>
  <si>
    <t>402K 630V</t>
  </si>
  <si>
    <t>220 uF at 50 V axial</t>
  </si>
  <si>
    <t>47 pF</t>
  </si>
  <si>
    <t>.0047 uF at 630 V</t>
  </si>
  <si>
    <t>472K 630V</t>
  </si>
  <si>
    <t xml:space="preserve">    E- caps @ 160 Volts</t>
  </si>
  <si>
    <t>50 pF</t>
  </si>
  <si>
    <t>.005 uF at 630 V</t>
  </si>
  <si>
    <t>502K 630V</t>
  </si>
  <si>
    <t xml:space="preserve">4.7 uF at 160 V </t>
  </si>
  <si>
    <t>68 pF</t>
  </si>
  <si>
    <t>.0056 uF at 630 V</t>
  </si>
  <si>
    <t>562K 630V</t>
  </si>
  <si>
    <t>6.8 uF at 160 V</t>
  </si>
  <si>
    <t>70 pF</t>
  </si>
  <si>
    <t>.006 uF at 630 V</t>
  </si>
  <si>
    <t>602K 630V</t>
  </si>
  <si>
    <t>10 uF at 160 V</t>
  </si>
  <si>
    <t>82 pF</t>
  </si>
  <si>
    <t>.0068 uF at 630 V</t>
  </si>
  <si>
    <t>682K 630V</t>
  </si>
  <si>
    <t>10 uF at 160 V axial</t>
  </si>
  <si>
    <t>100 pF</t>
  </si>
  <si>
    <t>.0082 uF at 630 V</t>
  </si>
  <si>
    <t>822K 630V</t>
  </si>
  <si>
    <t>15 uF at 160 V</t>
  </si>
  <si>
    <t>110 pF</t>
  </si>
  <si>
    <t>Metalized Polyester Film DME "Orange Dips"</t>
  </si>
  <si>
    <t>20 uF at 160 V axial</t>
  </si>
  <si>
    <t>120 pF</t>
  </si>
  <si>
    <t>.01 uF at 630 V</t>
  </si>
  <si>
    <t>103K 630V</t>
  </si>
  <si>
    <t>22 uF at 160 V</t>
  </si>
  <si>
    <t>150 pF</t>
  </si>
  <si>
    <t>.012 uF at 630 V</t>
  </si>
  <si>
    <t>123K 630V</t>
  </si>
  <si>
    <t>30 uF at 160 V axial</t>
  </si>
  <si>
    <t>180 pF</t>
  </si>
  <si>
    <t>.015 uF at 630 V</t>
  </si>
  <si>
    <t>153K 630V</t>
  </si>
  <si>
    <t>33 uF at 160 V</t>
  </si>
  <si>
    <t>200 pF</t>
  </si>
  <si>
    <t>.018 uF at 630 V</t>
  </si>
  <si>
    <t>183K 630V</t>
  </si>
  <si>
    <t>40 uF at 160 V axial</t>
  </si>
  <si>
    <t>220 pF</t>
  </si>
  <si>
    <t>.02 uF at 630 V</t>
  </si>
  <si>
    <t>203K 630V</t>
  </si>
  <si>
    <t>47 uF at 160 V</t>
  </si>
  <si>
    <t>250 pF</t>
  </si>
  <si>
    <t>.022 uF at 630 V</t>
  </si>
  <si>
    <t>223K 630V</t>
  </si>
  <si>
    <t>50 uF at 160 V axial</t>
  </si>
  <si>
    <t>270 pF</t>
  </si>
  <si>
    <t>.027 uF at 630 V</t>
  </si>
  <si>
    <t>273K 630V</t>
  </si>
  <si>
    <t>60 uF at 160 V axial</t>
  </si>
  <si>
    <t>300 pF</t>
  </si>
  <si>
    <t>.03 uF at 630 V</t>
  </si>
  <si>
    <t>303K 630V</t>
  </si>
  <si>
    <t>68 uF at 160 V</t>
  </si>
  <si>
    <t>330 pF</t>
  </si>
  <si>
    <t>.033 uF at 630 V</t>
  </si>
  <si>
    <t>333K 630V</t>
  </si>
  <si>
    <t>80 uF at 160 V axial</t>
  </si>
  <si>
    <t>360 pF</t>
  </si>
  <si>
    <t>.039 uF at 630 V</t>
  </si>
  <si>
    <t>393K 630V</t>
  </si>
  <si>
    <t>100 uF at 160 V</t>
  </si>
  <si>
    <t>390 pF</t>
  </si>
  <si>
    <t>.04 uF at 630 V</t>
  </si>
  <si>
    <t>403K 630V</t>
  </si>
  <si>
    <t xml:space="preserve">    E-caps @ 250 Volts</t>
  </si>
  <si>
    <t>400 pF</t>
  </si>
  <si>
    <t>.047 uF at 630 V</t>
  </si>
  <si>
    <t>473K 630V</t>
  </si>
  <si>
    <t>10 uF at 250 V</t>
  </si>
  <si>
    <t>470 pF</t>
  </si>
  <si>
    <t>.05 uF at 630 V</t>
  </si>
  <si>
    <t>503K 630V</t>
  </si>
  <si>
    <t>15 uF at 250 V</t>
  </si>
  <si>
    <t>500 pF</t>
  </si>
  <si>
    <t>.056 uF at 630 V</t>
  </si>
  <si>
    <t>563K 630V</t>
  </si>
  <si>
    <t>22 uF at 250 V</t>
  </si>
  <si>
    <t>600 pF</t>
  </si>
  <si>
    <t>.06 uF at 630 V</t>
  </si>
  <si>
    <t>603K 630V</t>
  </si>
  <si>
    <t>33 uF at 250 V</t>
  </si>
  <si>
    <t>680 pF</t>
  </si>
  <si>
    <t>.068 uF at 630 V</t>
  </si>
  <si>
    <t>683K 630V</t>
  </si>
  <si>
    <t>47 uF at 250 V</t>
  </si>
  <si>
    <t>700 pF</t>
  </si>
  <si>
    <t>.082 uF at 630 V</t>
  </si>
  <si>
    <t>823K 630V</t>
  </si>
  <si>
    <t>68 uF at 250 V</t>
  </si>
  <si>
    <t>750 pF</t>
  </si>
  <si>
    <t>.1 uF at 630 V</t>
  </si>
  <si>
    <t>104K 630V</t>
  </si>
  <si>
    <t>100 uF at 250V axial</t>
  </si>
  <si>
    <t>800 pF</t>
  </si>
  <si>
    <t>.12 uF at 630 V</t>
  </si>
  <si>
    <t>124K 630V</t>
  </si>
  <si>
    <t>220 uF at 250 V</t>
  </si>
  <si>
    <t>820 pF</t>
  </si>
  <si>
    <t>.15 uF at 630 V</t>
  </si>
  <si>
    <t>154K 630V</t>
  </si>
  <si>
    <t xml:space="preserve">     E-caps @ 350 Volts</t>
  </si>
  <si>
    <t>900 pF</t>
  </si>
  <si>
    <t>.18 uF at 630 V</t>
  </si>
  <si>
    <t>184K 630V</t>
  </si>
  <si>
    <t>4.7 uF at 350 V</t>
  </si>
  <si>
    <t>1000 pF</t>
  </si>
  <si>
    <t>.22 uF at 630 V</t>
  </si>
  <si>
    <t>224K 630V</t>
  </si>
  <si>
    <t>10 uF at 350 V</t>
  </si>
  <si>
    <t>1200 pF</t>
  </si>
  <si>
    <t>.25 uF at 630 V</t>
  </si>
  <si>
    <t>254K 630V</t>
  </si>
  <si>
    <t>15 uF at 350 V</t>
  </si>
  <si>
    <t>1350 pF</t>
  </si>
  <si>
    <t>.27 uF at 630 V</t>
  </si>
  <si>
    <t>274K 630V</t>
  </si>
  <si>
    <t>22 uF at 350 V</t>
  </si>
  <si>
    <t>1500 pF</t>
  </si>
  <si>
    <t>.33 uF at 630 V</t>
  </si>
  <si>
    <t>334K 630V</t>
  </si>
  <si>
    <t>33 uF at 350 V</t>
  </si>
  <si>
    <t>1800 pF</t>
  </si>
  <si>
    <t>.39 uF at 630 V</t>
  </si>
  <si>
    <t>394K 630V</t>
  </si>
  <si>
    <t>47 uF at 350 V</t>
  </si>
  <si>
    <t>1970 pF</t>
  </si>
  <si>
    <t>.47 uF at 630 V</t>
  </si>
  <si>
    <t>474K630V</t>
  </si>
  <si>
    <t>68 uF at 350 V</t>
  </si>
  <si>
    <t>2000 pF</t>
  </si>
  <si>
    <t>1.0 uF at 630 V</t>
  </si>
  <si>
    <t>105K630V</t>
  </si>
  <si>
    <t xml:space="preserve">    E-caps @ 450 Volts</t>
  </si>
  <si>
    <t>2200 pF</t>
  </si>
  <si>
    <t xml:space="preserve">Metalized Polypropylene Film PPT "Tubular axials" </t>
  </si>
  <si>
    <t>2 uF at 450 V axial</t>
  </si>
  <si>
    <t>2400 pF</t>
  </si>
  <si>
    <t>.0005 uF at 630 V axial</t>
  </si>
  <si>
    <t>501K 630V</t>
  </si>
  <si>
    <t>2.2 uF at 450 V</t>
  </si>
  <si>
    <t>2500 pF</t>
  </si>
  <si>
    <t>.001 uF at 630 V axial</t>
  </si>
  <si>
    <t>3.3 uF at 450 V</t>
  </si>
  <si>
    <t>3000 pF</t>
  </si>
  <si>
    <t>.0015 uF at 630 V axial</t>
  </si>
  <si>
    <t>4 uF at 450 V axial</t>
  </si>
  <si>
    <t>3600 pF</t>
  </si>
  <si>
    <t>.002 uF at 630 V axial</t>
  </si>
  <si>
    <t>4.7 uF at 450 V</t>
  </si>
  <si>
    <t>3900 pF</t>
  </si>
  <si>
    <t>.0022 uF at 630 V axial</t>
  </si>
  <si>
    <t>6.8 uF at 450 V</t>
  </si>
  <si>
    <t>4000 pF</t>
  </si>
  <si>
    <t>.0025 uF at 630 V axial</t>
  </si>
  <si>
    <t>252K 630V</t>
  </si>
  <si>
    <t>8 uF at 450 V axial</t>
  </si>
  <si>
    <t>4700 pF</t>
  </si>
  <si>
    <t>.003 uF at 630 V axial</t>
  </si>
  <si>
    <t>10 uF at 450 V</t>
  </si>
  <si>
    <t>5000 pF</t>
  </si>
  <si>
    <t>.0035 uF at 630 V axial</t>
  </si>
  <si>
    <t>352K 630V</t>
  </si>
  <si>
    <t>10 uF at 450 V axial</t>
  </si>
  <si>
    <t>1600 VOLT CAPACITORS</t>
  </si>
  <si>
    <t>.004 uF at 630 V axial</t>
  </si>
  <si>
    <t>12 uF at 450 V axial</t>
  </si>
  <si>
    <t>Metalized Polypropylene Film MPM</t>
  </si>
  <si>
    <t>.0047 uF at 630 V axial</t>
  </si>
  <si>
    <t>15 uF at 450 V</t>
  </si>
  <si>
    <t>"Orange Dips" @ 1600 Volts</t>
  </si>
  <si>
    <t>.005 uF at 630 V axial</t>
  </si>
  <si>
    <t>16 uF at 450 V axial</t>
  </si>
  <si>
    <t>.001 uF</t>
  </si>
  <si>
    <t>.006 uF at 630 V axial</t>
  </si>
  <si>
    <t>20 uF at 450 V axial</t>
  </si>
  <si>
    <t>.0022 uF</t>
  </si>
  <si>
    <t>.007 uF at 630 V axial</t>
  </si>
  <si>
    <t>702K 630V</t>
  </si>
  <si>
    <t>22 uF at 450 V</t>
  </si>
  <si>
    <t>.0033 uF</t>
  </si>
  <si>
    <t>.008 uF at 630 V axial</t>
  </si>
  <si>
    <t>802K 630V</t>
  </si>
  <si>
    <t>30 uF at 450 V axial</t>
  </si>
  <si>
    <t>.0047 uF</t>
  </si>
  <si>
    <t>Metalized Polyester Film MET "Tubular axials"</t>
  </si>
  <si>
    <t>33 uF at 450 V</t>
  </si>
  <si>
    <t>.0068 uF</t>
  </si>
  <si>
    <t>.01 uF at 630 V axial</t>
  </si>
  <si>
    <t>40 uF at 450 V axial</t>
  </si>
  <si>
    <t>.0082 uF</t>
  </si>
  <si>
    <t>.015 uF at 630 V axial</t>
  </si>
  <si>
    <t>47 uF at 450 V</t>
  </si>
  <si>
    <t>.01  uF</t>
  </si>
  <si>
    <t>.02 uF at 630 V axial</t>
  </si>
  <si>
    <t>50 uF at 450 V axial</t>
  </si>
  <si>
    <t>.02  uF</t>
  </si>
  <si>
    <t>.022 uF at 630 V axial</t>
  </si>
  <si>
    <t>100 uF at 450V axial</t>
  </si>
  <si>
    <t>CERAMIC DISC Caps @ 1600 Volts</t>
  </si>
  <si>
    <t>.025 uF at 630 V axial</t>
  </si>
  <si>
    <t>253K 630V</t>
  </si>
  <si>
    <t xml:space="preserve">     E-caps @ 500 Volts</t>
  </si>
  <si>
    <t>.03 uF at 630 V axial</t>
  </si>
  <si>
    <t>10 uF at 500 V axial</t>
  </si>
  <si>
    <t>.0015 uF</t>
  </si>
  <si>
    <t>.035 uF at 630 V axial</t>
  </si>
  <si>
    <t>353K 630V</t>
  </si>
  <si>
    <t>20 uF at 500 V axial</t>
  </si>
  <si>
    <t>.04 uF at 630 V axial</t>
  </si>
  <si>
    <t>40 uF at 500 V axial</t>
  </si>
  <si>
    <t>.047 uF at 630 V axial</t>
  </si>
  <si>
    <t>Tantalum Sealed Axials</t>
  </si>
  <si>
    <t>.05 uF at 630 V axial</t>
  </si>
  <si>
    <t>47 uF at  6.3 V</t>
  </si>
  <si>
    <t>.06 uF at 630 V axial</t>
  </si>
  <si>
    <t>4.7 uF at 10 V</t>
  </si>
  <si>
    <t>.07 uF at 630 V axial</t>
  </si>
  <si>
    <t>703K 630V</t>
  </si>
  <si>
    <t>22 uf  at 15 V</t>
  </si>
  <si>
    <t>.08 uF at 630 V axial</t>
  </si>
  <si>
    <t>4.7 uF at 35 V</t>
  </si>
  <si>
    <t>.015 uF</t>
  </si>
  <si>
    <t>.09 uF at 630 V axial</t>
  </si>
  <si>
    <t>Tantalum Molded Axials</t>
  </si>
  <si>
    <t>.022 uF</t>
  </si>
  <si>
    <t>.1 uF  at 630 V axial</t>
  </si>
  <si>
    <t>.033 uF</t>
  </si>
  <si>
    <t>.15 uF at 630 V axial</t>
  </si>
  <si>
    <t>.047 uF</t>
  </si>
  <si>
    <t>.2 uF  at 630 V axial</t>
  </si>
  <si>
    <t>204K 630V</t>
  </si>
  <si>
    <t>47 uF at 10 V</t>
  </si>
  <si>
    <t>1000 VOLT AXIAL CAPACITORS</t>
  </si>
  <si>
    <t>.25 uF at 630 V axial</t>
  </si>
  <si>
    <t>3.3 uf  at 15 V</t>
  </si>
  <si>
    <t>Metalized Polypropylene Film MET</t>
  </si>
  <si>
    <t>.5 uF  at 630 V axial</t>
  </si>
  <si>
    <t>504K 630V</t>
  </si>
  <si>
    <t>"Tubular Axials" @ 1000 Volts</t>
  </si>
  <si>
    <t>.68 uF  at 630 V axial</t>
  </si>
  <si>
    <t>4.7 uf  at 20 V</t>
  </si>
  <si>
    <t>1.0 uF at 630 V axial</t>
  </si>
  <si>
    <t>47 uf  at 20 V</t>
  </si>
  <si>
    <t>.002 uF</t>
  </si>
  <si>
    <t>1.5 uF at 630 V axial</t>
  </si>
  <si>
    <t>155K630V</t>
  </si>
  <si>
    <t>6.8 uf  at 25 V</t>
  </si>
  <si>
    <t>.005 uF</t>
  </si>
  <si>
    <t>2.0 uF at 630 V axial</t>
  </si>
  <si>
    <t>205K630V</t>
  </si>
  <si>
    <t>47 uf  at 25 V</t>
  </si>
  <si>
    <t>Metalized Polyester Film PPT</t>
  </si>
  <si>
    <t>Polyester Film "Green Dip" Capacitors</t>
  </si>
  <si>
    <t>6.8 uf  at 35 V</t>
  </si>
  <si>
    <t>630V10nJ</t>
  </si>
  <si>
    <t>1 uf  at 35 V</t>
  </si>
  <si>
    <t>.01 uF</t>
  </si>
  <si>
    <t>.022K630</t>
  </si>
  <si>
    <t>4.7 uf  at 35 V</t>
  </si>
  <si>
    <t>.02 uF</t>
  </si>
  <si>
    <t>.047K630</t>
  </si>
  <si>
    <t>47 uf  at 35 V</t>
  </si>
  <si>
    <t>.05 uF</t>
  </si>
  <si>
    <t>.1 K630</t>
  </si>
  <si>
    <t>10 uf  at 50 V</t>
  </si>
  <si>
    <t>.1 uF</t>
  </si>
  <si>
    <t>TOTAL 630 Volt FILM Capacitors ($US)            (A)</t>
  </si>
  <si>
    <t>TOTAL E-caps &amp; Tantalum     (B)</t>
  </si>
  <si>
    <t>TOTAL Mica &amp; High V   (C)</t>
  </si>
  <si>
    <t>Total of above (A+B+C) (Min. order $10 US)</t>
  </si>
  <si>
    <t>Less: 12% discount if above order over $100 US</t>
  </si>
  <si>
    <t>Less: Additional 16% discount if above order over $1,000 US</t>
  </si>
  <si>
    <t>Plus: Schematics; Kits;  Mylars (no discounts)</t>
  </si>
  <si>
    <t>&gt;</t>
  </si>
  <si>
    <t>Schematics / Cap Kits / Mylars: &gt;&gt;</t>
  </si>
  <si>
    <t>Plus: Shipping:($3.90 surface / $4.90 airmail)</t>
  </si>
  <si>
    <t>(enter $3.90 for surface or $4.90 for airmail)</t>
  </si>
  <si>
    <t xml:space="preserve">     GRAND TOTAL ($US)</t>
  </si>
  <si>
    <t>Customers Mailing Address:</t>
  </si>
  <si>
    <t>Name:</t>
  </si>
  <si>
    <t>Street:</t>
  </si>
  <si>
    <t>City:</t>
  </si>
  <si>
    <t>State / Province:</t>
  </si>
  <si>
    <t>Country:</t>
  </si>
  <si>
    <t>Zip / Postal Code:</t>
  </si>
  <si>
    <t>email address:</t>
  </si>
  <si>
    <t>phone:</t>
  </si>
  <si>
    <t>Customer comments:</t>
  </si>
  <si>
    <t>* PayPal payments should be to payable to: orders@shangwa.kr</t>
  </si>
  <si>
    <t>* If you do not use PayPal, do you want us to e-mail you a "Non-PayPal Credit Card Invoice"? &gt;&gt;</t>
  </si>
  <si>
    <t>* Checks and Money Orders (MO/PO) should be made payable to Shang-wa Electronics Company</t>
  </si>
  <si>
    <t xml:space="preserve">* Capacitors shipped out within 24 hours of payment. </t>
  </si>
  <si>
    <t>* All capacitors are high quality new "fresh" stock. All film capacitors have  tolerance of +/- 10%; Electrolytics are +/- 20%; Mica +/-5%.</t>
  </si>
  <si>
    <t>* Capacitors are Tubular Axial lead type where the word "axial" is noted beside V. Other capacitors have long radial leads.</t>
  </si>
  <si>
    <t>For capacitor values not shown above, email CustSvc@Shangwa.kr for pricing and required lead time for delivery.</t>
  </si>
  <si>
    <t>We ship Capacitors worldwide, except to the United States of America.  If you are in the USA, please contact our exclusive USA distributor, Lester Electronics, Inc.</t>
  </si>
  <si>
    <t>All Capacitors - MONEY BACK GUARANTEE *** WebSite: www.shangwa.kr *** Prices effective March 22, 2005</t>
  </si>
  <si>
    <t>Shang-wa's competitors</t>
  </si>
  <si>
    <t>Avral Electronics S.A.</t>
  </si>
  <si>
    <t>Transnational Electronics Corp.</t>
  </si>
  <si>
    <t>Taiwan Components Company.</t>
  </si>
  <si>
    <t>Caribbean Electronics Company.</t>
  </si>
  <si>
    <t>CED Capacitors Gmbh</t>
  </si>
  <si>
    <t>Spruce Electronics Co.</t>
  </si>
  <si>
    <t>TakHonda Electronics Co.</t>
  </si>
  <si>
    <t>Shang-wa manufacturing capabilities</t>
  </si>
  <si>
    <t>Capacitors</t>
  </si>
  <si>
    <t>capacity</t>
  </si>
  <si>
    <t>2004 US$ sales</t>
  </si>
  <si>
    <t>average unit price</t>
  </si>
  <si>
    <t>unit sales</t>
  </si>
  <si>
    <t>units capacity</t>
  </si>
  <si>
    <t>operating % capacity</t>
  </si>
  <si>
    <t>US$ capacity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</si>
</sst>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9.25"/>
      <color indexed="8"/>
      <name val="Arial"/>
      <family val="2"/>
    </font>
    <font>
      <b/>
      <sz val="1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Fill="1" applyAlignment="1" quotePrefix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6" fillId="33" borderId="0" xfId="0" applyFont="1" applyFill="1" applyAlignment="1" quotePrefix="1">
      <alignment horizontal="left"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0" fontId="0" fillId="34" borderId="0" xfId="0" applyFill="1" applyAlignment="1">
      <alignment/>
    </xf>
    <xf numFmtId="164" fontId="0" fillId="0" borderId="0" xfId="0" applyNumberFormat="1" applyAlignment="1">
      <alignment horizontal="right"/>
    </xf>
    <xf numFmtId="0" fontId="9" fillId="34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164" fontId="1" fillId="0" borderId="11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0" fillId="0" borderId="15" xfId="0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34" borderId="0" xfId="0" applyFont="1" applyFill="1" applyBorder="1" applyAlignment="1" quotePrefix="1">
      <alignment horizontal="center"/>
    </xf>
    <xf numFmtId="0" fontId="1" fillId="0" borderId="17" xfId="0" applyFont="1" applyBorder="1" applyAlignment="1">
      <alignment horizontal="left"/>
    </xf>
    <xf numFmtId="0" fontId="0" fillId="34" borderId="18" xfId="0" applyFill="1" applyBorder="1" applyAlignment="1">
      <alignment/>
    </xf>
    <xf numFmtId="0" fontId="1" fillId="0" borderId="19" xfId="0" applyFont="1" applyBorder="1" applyAlignment="1" quotePrefix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 quotePrefix="1">
      <alignment horizontal="left"/>
    </xf>
    <xf numFmtId="0" fontId="0" fillId="0" borderId="19" xfId="0" applyBorder="1" applyAlignment="1" quotePrefix="1">
      <alignment horizontal="left"/>
    </xf>
    <xf numFmtId="0" fontId="2" fillId="0" borderId="19" xfId="0" applyFont="1" applyBorder="1" applyAlignment="1">
      <alignment horizontal="center"/>
    </xf>
    <xf numFmtId="7" fontId="0" fillId="0" borderId="19" xfId="0" applyNumberFormat="1" applyBorder="1" applyAlignment="1">
      <alignment horizontal="center"/>
    </xf>
    <xf numFmtId="0" fontId="11" fillId="35" borderId="19" xfId="0" applyFont="1" applyFill="1" applyBorder="1" applyAlignment="1" applyProtection="1">
      <alignment horizontal="center"/>
      <protection locked="0"/>
    </xf>
    <xf numFmtId="7" fontId="0" fillId="0" borderId="19" xfId="0" applyNumberFormat="1" applyFont="1" applyBorder="1" applyAlignment="1" quotePrefix="1">
      <alignment horizontal="center"/>
    </xf>
    <xf numFmtId="0" fontId="0" fillId="0" borderId="14" xfId="0" applyBorder="1" applyAlignment="1" quotePrefix="1">
      <alignment horizontal="left"/>
    </xf>
    <xf numFmtId="164" fontId="0" fillId="0" borderId="14" xfId="0" applyNumberFormat="1" applyFont="1" applyBorder="1" applyAlignment="1">
      <alignment horizontal="center"/>
    </xf>
    <xf numFmtId="0" fontId="11" fillId="36" borderId="19" xfId="0" applyFont="1" applyFill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quotePrefix="1">
      <alignment horizontal="center"/>
    </xf>
    <xf numFmtId="164" fontId="9" fillId="34" borderId="0" xfId="0" applyNumberFormat="1" applyFont="1" applyFill="1" applyBorder="1" applyAlignment="1" quotePrefix="1">
      <alignment horizontal="center"/>
    </xf>
    <xf numFmtId="0" fontId="11" fillId="33" borderId="19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quotePrefix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34" borderId="0" xfId="0" applyNumberFormat="1" applyFont="1" applyFill="1" applyBorder="1" applyAlignment="1" quotePrefix="1">
      <alignment horizontal="center"/>
    </xf>
    <xf numFmtId="0" fontId="0" fillId="0" borderId="19" xfId="0" applyBorder="1" applyAlignment="1">
      <alignment horizontal="left"/>
    </xf>
    <xf numFmtId="0" fontId="0" fillId="34" borderId="0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7" fontId="0" fillId="0" borderId="19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11" fillId="33" borderId="14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 horizontal="center"/>
    </xf>
    <xf numFmtId="0" fontId="12" fillId="0" borderId="19" xfId="0" applyFont="1" applyBorder="1" applyAlignment="1" quotePrefix="1">
      <alignment horizontal="left"/>
    </xf>
    <xf numFmtId="164" fontId="0" fillId="0" borderId="19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 quotePrefix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13" fillId="0" borderId="17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 horizontal="left"/>
    </xf>
    <xf numFmtId="164" fontId="0" fillId="0" borderId="22" xfId="0" applyNumberFormat="1" applyBorder="1" applyAlignment="1">
      <alignment horizontal="center"/>
    </xf>
    <xf numFmtId="0" fontId="12" fillId="0" borderId="19" xfId="0" applyFont="1" applyBorder="1" applyAlignment="1">
      <alignment horizontal="left"/>
    </xf>
    <xf numFmtId="7" fontId="1" fillId="34" borderId="0" xfId="0" applyNumberFormat="1" applyFont="1" applyFill="1" applyBorder="1" applyAlignment="1">
      <alignment horizontal="center"/>
    </xf>
    <xf numFmtId="0" fontId="11" fillId="37" borderId="19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7" fontId="0" fillId="38" borderId="19" xfId="0" applyNumberFormat="1" applyFont="1" applyFill="1" applyBorder="1" applyAlignment="1" quotePrefix="1">
      <alignment horizontal="center"/>
    </xf>
    <xf numFmtId="0" fontId="1" fillId="0" borderId="17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7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64" fontId="0" fillId="0" borderId="0" xfId="0" applyNumberFormat="1" applyBorder="1" applyAlignment="1">
      <alignment horizontal="center"/>
    </xf>
    <xf numFmtId="7" fontId="0" fillId="0" borderId="0" xfId="0" applyNumberFormat="1" applyFont="1" applyFill="1" applyBorder="1" applyAlignment="1">
      <alignment horizontal="center"/>
    </xf>
    <xf numFmtId="7" fontId="0" fillId="0" borderId="0" xfId="0" applyNumberFormat="1" applyFont="1" applyFill="1" applyBorder="1" applyAlignment="1" quotePrefix="1">
      <alignment horizontal="center"/>
    </xf>
    <xf numFmtId="7" fontId="1" fillId="38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7" fontId="1" fillId="0" borderId="19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64" fontId="11" fillId="33" borderId="19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 quotePrefix="1">
      <alignment horizontal="left"/>
    </xf>
    <xf numFmtId="164" fontId="0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6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14" fillId="33" borderId="0" xfId="0" applyFont="1" applyFill="1" applyAlignment="1" applyProtection="1">
      <alignment horizontal="left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ill="1" applyAlignment="1" quotePrefix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14" fillId="33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14" fillId="36" borderId="0" xfId="0" applyFont="1" applyFill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0925"/>
          <c:w val="0.4625"/>
          <c:h val="0.81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'Distribution List'!$A$3:$A$10</c:f>
              <c:strCache/>
            </c:strRef>
          </c:cat>
          <c:val>
            <c:numRef>
              <c:f>'Distribution List'!$B$3:$B$10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17375"/>
          <c:w val="0.24775"/>
          <c:h val="0.6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0925"/>
          <c:w val="0.4625"/>
          <c:h val="0.81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'[1]Updated Distribution List'!$A$3:$A$10</c:f>
              <c:strCache>
                <c:ptCount val="8"/>
                <c:pt idx="0">
                  <c:v>Europe</c:v>
                </c:pt>
                <c:pt idx="1">
                  <c:v>Asia</c:v>
                </c:pt>
                <c:pt idx="2">
                  <c:v>Middle East</c:v>
                </c:pt>
                <c:pt idx="3">
                  <c:v>Africa</c:v>
                </c:pt>
                <c:pt idx="4">
                  <c:v>South America</c:v>
                </c:pt>
                <c:pt idx="5">
                  <c:v>Canada</c:v>
                </c:pt>
                <c:pt idx="6">
                  <c:v>Central America</c:v>
                </c:pt>
                <c:pt idx="7">
                  <c:v>United States</c:v>
                </c:pt>
              </c:strCache>
            </c:strRef>
          </c:cat>
          <c:val>
            <c:numRef>
              <c:f>'[1]Updated Distribution List'!$B$3:$B$10</c:f>
              <c:numCache>
                <c:ptCount val="8"/>
                <c:pt idx="0">
                  <c:v>0.21</c:v>
                </c:pt>
                <c:pt idx="1">
                  <c:v>0.11</c:v>
                </c:pt>
                <c:pt idx="2">
                  <c:v>0.09</c:v>
                </c:pt>
                <c:pt idx="3">
                  <c:v>0.03</c:v>
                </c:pt>
                <c:pt idx="4">
                  <c:v>0.13</c:v>
                </c:pt>
                <c:pt idx="5">
                  <c:v>0.08</c:v>
                </c:pt>
                <c:pt idx="6">
                  <c:v>0.04</c:v>
                </c:pt>
                <c:pt idx="7">
                  <c:v>0.31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17375"/>
          <c:w val="0.24775"/>
          <c:h val="0.6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0925"/>
          <c:w val="0.4625"/>
          <c:h val="0.81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'Type Distribution'!$A$3:$A$7</c:f>
              <c:strCache/>
            </c:strRef>
          </c:cat>
          <c:val>
            <c:numRef>
              <c:f>'Type Distribution'!$B$3:$B$7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29725"/>
          <c:w val="0.3135"/>
          <c:h val="0.4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US$ Production Capacity vs. Sales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7"/>
          <c:w val="0.820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'Manuf Capabilities'!$A$5:$A$9</c:f>
              <c:strCache/>
            </c:strRef>
          </c:cat>
          <c:val>
            <c:numRef>
              <c:f>'Manuf Capabilities'!$B$5:$B$9</c:f>
              <c:numCache/>
            </c:numRef>
          </c:val>
        </c:ser>
        <c:ser>
          <c:idx val="1"/>
          <c:order val="1"/>
          <c:tx>
            <c:v>2004 Sales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'Manuf Capabilities'!$A$5:$A$9</c:f>
              <c:strCache/>
            </c:strRef>
          </c:cat>
          <c:val>
            <c:numRef>
              <c:f>'Manuf Capabilities'!$C$5:$C$9</c:f>
              <c:numCache/>
            </c:numRef>
          </c:val>
        </c:ser>
        <c:axId val="6563575"/>
        <c:axId val="56125948"/>
      </c:barChart>
      <c:catAx>
        <c:axId val="6563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5948"/>
        <c:crosses val="autoZero"/>
        <c:auto val="1"/>
        <c:lblOffset val="0"/>
        <c:tickLblSkip val="1"/>
        <c:noMultiLvlLbl val="0"/>
      </c:catAx>
      <c:valAx>
        <c:axId val="56125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3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4925"/>
          <c:w val="0.138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76200</xdr:rowOff>
    </xdr:from>
    <xdr:to>
      <xdr:col>5</xdr:col>
      <xdr:colOff>533400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90500" y="2038350"/>
        <a:ext cx="4429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12</xdr:row>
      <xdr:rowOff>76200</xdr:rowOff>
    </xdr:from>
    <xdr:to>
      <xdr:col>5</xdr:col>
      <xdr:colOff>533400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190500" y="2038350"/>
        <a:ext cx="44291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152400</xdr:rowOff>
    </xdr:from>
    <xdr:to>
      <xdr:col>4</xdr:col>
      <xdr:colOff>552450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95250" y="1628775"/>
        <a:ext cx="4429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99</xdr:row>
      <xdr:rowOff>95250</xdr:rowOff>
    </xdr:from>
    <xdr:to>
      <xdr:col>4</xdr:col>
      <xdr:colOff>333375</xdr:colOff>
      <xdr:row>103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619500" y="162306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99</xdr:row>
      <xdr:rowOff>47625</xdr:rowOff>
    </xdr:from>
    <xdr:to>
      <xdr:col>9</xdr:col>
      <xdr:colOff>361950</xdr:colOff>
      <xdr:row>103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3943350" y="16182975"/>
          <a:ext cx="34575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99</xdr:row>
      <xdr:rowOff>66675</xdr:rowOff>
    </xdr:from>
    <xdr:to>
      <xdr:col>14</xdr:col>
      <xdr:colOff>323850</xdr:colOff>
      <xdr:row>104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657725" y="16202025"/>
          <a:ext cx="5753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133350</xdr:rowOff>
    </xdr:from>
    <xdr:to>
      <xdr:col>6</xdr:col>
      <xdr:colOff>609600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76225" y="2162175"/>
        <a:ext cx="59340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spoels\Local%20Settings\Temporary%20Internet%20Files\Content.IE5\4DGZ3XM2\Updated%20Shang-wa%20Geographical%20Distribution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d Distribution List"/>
      <sheetName val="Distribution List"/>
      <sheetName val="Type Distribution"/>
      <sheetName val="Price Distribution"/>
      <sheetName val="Competitors"/>
      <sheetName val="Manuf Capabilities"/>
    </sheetNames>
    <sheetDataSet>
      <sheetData sheetId="0">
        <row r="3">
          <cell r="A3" t="str">
            <v>Europe</v>
          </cell>
          <cell r="B3">
            <v>0.21</v>
          </cell>
        </row>
        <row r="4">
          <cell r="A4" t="str">
            <v>Asia</v>
          </cell>
          <cell r="B4">
            <v>0.11</v>
          </cell>
        </row>
        <row r="5">
          <cell r="A5" t="str">
            <v>Middle East</v>
          </cell>
          <cell r="B5">
            <v>0.09</v>
          </cell>
        </row>
        <row r="6">
          <cell r="A6" t="str">
            <v>Africa</v>
          </cell>
          <cell r="B6">
            <v>0.03</v>
          </cell>
        </row>
        <row r="7">
          <cell r="A7" t="str">
            <v>South America</v>
          </cell>
          <cell r="B7">
            <v>0.13</v>
          </cell>
        </row>
        <row r="8">
          <cell r="A8" t="str">
            <v>Canada</v>
          </cell>
          <cell r="B8">
            <v>0.08</v>
          </cell>
        </row>
        <row r="9">
          <cell r="A9" t="str">
            <v>Central America</v>
          </cell>
          <cell r="B9">
            <v>0.04</v>
          </cell>
        </row>
        <row r="10">
          <cell r="A10" t="str">
            <v>United States</v>
          </cell>
          <cell r="B10">
            <v>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7.140625" style="0" customWidth="1"/>
    <col min="2" max="2" width="16.7109375" style="0" customWidth="1"/>
  </cols>
  <sheetData>
    <row r="1" spans="1:2" ht="12.75">
      <c r="A1" s="2" t="s">
        <v>0</v>
      </c>
      <c r="B1" s="1"/>
    </row>
    <row r="2" ht="12.75">
      <c r="B2" s="1"/>
    </row>
    <row r="3" spans="1:2" ht="12.75">
      <c r="A3" t="s">
        <v>1</v>
      </c>
      <c r="B3" s="1">
        <v>0.21</v>
      </c>
    </row>
    <row r="4" spans="1:2" ht="12.75">
      <c r="A4" t="s">
        <v>2</v>
      </c>
      <c r="B4" s="1">
        <v>0.11</v>
      </c>
    </row>
    <row r="5" spans="1:2" ht="12.75">
      <c r="A5" t="s">
        <v>3</v>
      </c>
      <c r="B5" s="1">
        <v>0.09</v>
      </c>
    </row>
    <row r="6" spans="1:2" ht="12.75">
      <c r="A6" t="s">
        <v>4</v>
      </c>
      <c r="B6" s="1">
        <v>0.03</v>
      </c>
    </row>
    <row r="7" spans="1:2" ht="12.75">
      <c r="A7" t="s">
        <v>5</v>
      </c>
      <c r="B7" s="1">
        <v>0.13</v>
      </c>
    </row>
    <row r="8" spans="1:2" ht="12.75">
      <c r="A8" t="s">
        <v>6</v>
      </c>
      <c r="B8" s="1">
        <v>0.08</v>
      </c>
    </row>
    <row r="9" spans="1:2" ht="12.75">
      <c r="A9" t="s">
        <v>7</v>
      </c>
      <c r="B9" s="1">
        <v>0.04</v>
      </c>
    </row>
    <row r="10" spans="1:2" ht="12.75">
      <c r="A10" t="s">
        <v>8</v>
      </c>
      <c r="B10" s="1">
        <v>0.31</v>
      </c>
    </row>
    <row r="11" spans="1:2" ht="13.5" thickBot="1">
      <c r="A11" t="s">
        <v>9</v>
      </c>
      <c r="B11" s="3">
        <v>1</v>
      </c>
    </row>
    <row r="12" ht="13.5" thickTop="1">
      <c r="B12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1.140625" style="0" customWidth="1"/>
    <col min="2" max="2" width="20.140625" style="0" customWidth="1"/>
  </cols>
  <sheetData>
    <row r="1" spans="1:2" ht="12.75">
      <c r="A1" s="2" t="s">
        <v>10</v>
      </c>
      <c r="B1" s="1"/>
    </row>
    <row r="2" ht="12.75">
      <c r="B2" s="1"/>
    </row>
    <row r="3" spans="1:2" ht="12.75">
      <c r="A3" t="s">
        <v>11</v>
      </c>
      <c r="B3" s="1">
        <v>0.14</v>
      </c>
    </row>
    <row r="4" spans="1:2" ht="12.75">
      <c r="A4" t="s">
        <v>12</v>
      </c>
      <c r="B4" s="1">
        <v>0.09</v>
      </c>
    </row>
    <row r="5" spans="1:2" ht="12.75">
      <c r="A5" t="s">
        <v>13</v>
      </c>
      <c r="B5" s="1">
        <v>0.29</v>
      </c>
    </row>
    <row r="6" spans="1:2" ht="12.75">
      <c r="A6" t="s">
        <v>14</v>
      </c>
      <c r="B6" s="1">
        <v>0.19</v>
      </c>
    </row>
    <row r="7" spans="1:2" ht="12.75">
      <c r="A7" t="s">
        <v>15</v>
      </c>
      <c r="B7" s="1">
        <v>0.29</v>
      </c>
    </row>
    <row r="8" spans="1:2" ht="13.5" thickBot="1">
      <c r="A8" t="s">
        <v>9</v>
      </c>
      <c r="B8" s="3">
        <v>1</v>
      </c>
    </row>
    <row r="9" ht="13.5" thickTop="1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7" max="7" width="19.7109375" style="0" customWidth="1"/>
  </cols>
  <sheetData>
    <row r="1" spans="1:6" ht="15.75">
      <c r="A1" s="4" t="str">
        <f>B113</f>
        <v> </v>
      </c>
      <c r="B1" s="5"/>
      <c r="C1" s="6" t="s">
        <v>16</v>
      </c>
      <c r="E1" s="7"/>
      <c r="F1" s="8"/>
    </row>
    <row r="2" spans="1:6" ht="15.75">
      <c r="A2" s="4"/>
      <c r="B2" s="5"/>
      <c r="C2" s="6" t="s">
        <v>17</v>
      </c>
      <c r="E2" s="7"/>
      <c r="F2" s="8"/>
    </row>
    <row r="3" spans="2:13" ht="12.75">
      <c r="B3" s="9" t="s">
        <v>18</v>
      </c>
      <c r="C3" s="10"/>
      <c r="D3" s="11"/>
      <c r="E3" s="12"/>
      <c r="F3" s="10"/>
      <c r="G3" s="10"/>
      <c r="H3" s="10"/>
      <c r="I3" s="10"/>
      <c r="L3" s="13"/>
      <c r="M3" s="13"/>
    </row>
    <row r="4" spans="1:15" ht="12.75">
      <c r="A4" s="10"/>
      <c r="B4" s="11"/>
      <c r="C4" s="14"/>
      <c r="D4" s="10"/>
      <c r="E4" s="10"/>
      <c r="F4" s="10"/>
      <c r="G4" s="11"/>
      <c r="H4" s="12"/>
      <c r="I4" s="10"/>
      <c r="J4" s="10"/>
      <c r="K4" s="10"/>
      <c r="L4" s="10"/>
      <c r="M4" s="10"/>
      <c r="N4" s="10"/>
      <c r="O4" s="10"/>
    </row>
    <row r="5" spans="1:12" ht="15">
      <c r="A5" s="15" t="s">
        <v>19</v>
      </c>
      <c r="B5" s="7"/>
      <c r="C5" s="16"/>
      <c r="F5" s="17"/>
      <c r="G5" s="15" t="s">
        <v>20</v>
      </c>
      <c r="H5" s="18"/>
      <c r="K5" s="19"/>
      <c r="L5" s="20" t="s">
        <v>21</v>
      </c>
    </row>
    <row r="6" spans="1:15" ht="12.75">
      <c r="A6" s="21" t="s">
        <v>22</v>
      </c>
      <c r="B6" s="22" t="s">
        <v>23</v>
      </c>
      <c r="C6" s="23" t="s">
        <v>24</v>
      </c>
      <c r="D6" s="24" t="s">
        <v>25</v>
      </c>
      <c r="E6" s="22" t="s">
        <v>26</v>
      </c>
      <c r="F6" s="17"/>
      <c r="G6" s="23" t="s">
        <v>22</v>
      </c>
      <c r="H6" s="25" t="s">
        <v>24</v>
      </c>
      <c r="I6" s="26" t="s">
        <v>25</v>
      </c>
      <c r="J6" s="22" t="s">
        <v>26</v>
      </c>
      <c r="K6" s="27"/>
      <c r="L6" s="21" t="s">
        <v>27</v>
      </c>
      <c r="M6" s="25" t="s">
        <v>24</v>
      </c>
      <c r="N6" s="26" t="s">
        <v>25</v>
      </c>
      <c r="O6" s="22" t="s">
        <v>26</v>
      </c>
    </row>
    <row r="7" spans="1:15" ht="12.75">
      <c r="A7" s="28" t="s">
        <v>28</v>
      </c>
      <c r="B7" s="29" t="s">
        <v>29</v>
      </c>
      <c r="C7" s="30" t="s">
        <v>30</v>
      </c>
      <c r="D7" s="29" t="s">
        <v>31</v>
      </c>
      <c r="E7" s="31" t="s">
        <v>32</v>
      </c>
      <c r="F7" s="17"/>
      <c r="G7" s="32"/>
      <c r="H7" s="33" t="s">
        <v>30</v>
      </c>
      <c r="I7" s="34" t="s">
        <v>31</v>
      </c>
      <c r="J7" s="31" t="s">
        <v>32</v>
      </c>
      <c r="K7" s="35"/>
      <c r="L7" s="29" t="s">
        <v>33</v>
      </c>
      <c r="M7" s="33" t="s">
        <v>30</v>
      </c>
      <c r="N7" s="34" t="s">
        <v>31</v>
      </c>
      <c r="O7" s="31" t="s">
        <v>32</v>
      </c>
    </row>
    <row r="8" spans="1:15" ht="12.75">
      <c r="A8" s="36" t="s">
        <v>34</v>
      </c>
      <c r="B8" s="7"/>
      <c r="C8" s="7"/>
      <c r="F8" s="37"/>
      <c r="G8" s="38" t="s">
        <v>35</v>
      </c>
      <c r="H8" s="39"/>
      <c r="I8" s="40"/>
      <c r="J8" s="40"/>
      <c r="K8" s="19"/>
      <c r="L8" s="41" t="s">
        <v>36</v>
      </c>
      <c r="M8" s="39"/>
      <c r="N8" s="40"/>
      <c r="O8" s="40"/>
    </row>
    <row r="9" spans="1:15" ht="12.75">
      <c r="A9" s="42" t="s">
        <v>37</v>
      </c>
      <c r="B9" s="43" t="s">
        <v>38</v>
      </c>
      <c r="C9" s="44">
        <v>0.29</v>
      </c>
      <c r="D9" s="45"/>
      <c r="E9" s="46">
        <f aca="true" t="shared" si="0" ref="E9:E25">C9*D9</f>
        <v>0</v>
      </c>
      <c r="F9" s="17"/>
      <c r="G9" s="47" t="s">
        <v>39</v>
      </c>
      <c r="H9" s="48">
        <v>0.35</v>
      </c>
      <c r="I9" s="49"/>
      <c r="J9" s="50">
        <f>H9*I9</f>
        <v>0</v>
      </c>
      <c r="K9" s="51"/>
      <c r="L9" s="40" t="s">
        <v>40</v>
      </c>
      <c r="M9" s="39">
        <v>0.45</v>
      </c>
      <c r="N9" s="52"/>
      <c r="O9" s="50">
        <f>M9*N9</f>
        <v>0</v>
      </c>
    </row>
    <row r="10" spans="1:15" ht="12.75">
      <c r="A10" s="42" t="s">
        <v>41</v>
      </c>
      <c r="B10" s="53" t="s">
        <v>42</v>
      </c>
      <c r="C10" s="44">
        <v>0.29</v>
      </c>
      <c r="D10" s="45"/>
      <c r="E10" s="46">
        <f t="shared" si="0"/>
        <v>0</v>
      </c>
      <c r="F10" s="17"/>
      <c r="G10" s="42" t="s">
        <v>43</v>
      </c>
      <c r="H10" s="54">
        <v>0.45</v>
      </c>
      <c r="I10" s="49"/>
      <c r="J10" s="50">
        <f>H10*I10</f>
        <v>0</v>
      </c>
      <c r="K10" s="55"/>
      <c r="L10" s="40" t="s">
        <v>44</v>
      </c>
      <c r="M10" s="39">
        <v>0.45</v>
      </c>
      <c r="N10" s="52"/>
      <c r="O10" s="50">
        <f aca="true" t="shared" si="1" ref="O10:O62">M10*N10</f>
        <v>0</v>
      </c>
    </row>
    <row r="11" spans="1:15" ht="12.75">
      <c r="A11" s="42" t="s">
        <v>45</v>
      </c>
      <c r="B11" s="53" t="s">
        <v>46</v>
      </c>
      <c r="C11" s="44">
        <v>0.29</v>
      </c>
      <c r="D11" s="45"/>
      <c r="E11" s="46">
        <f t="shared" si="0"/>
        <v>0</v>
      </c>
      <c r="F11" s="17"/>
      <c r="G11" s="42" t="s">
        <v>47</v>
      </c>
      <c r="H11" s="39">
        <v>0.45</v>
      </c>
      <c r="I11" s="49"/>
      <c r="J11" s="50">
        <f>H11*I11</f>
        <v>0</v>
      </c>
      <c r="K11" s="55"/>
      <c r="L11" s="40" t="s">
        <v>48</v>
      </c>
      <c r="M11" s="39">
        <v>0.43</v>
      </c>
      <c r="N11" s="52"/>
      <c r="O11" s="50">
        <f t="shared" si="1"/>
        <v>0</v>
      </c>
    </row>
    <row r="12" spans="1:15" ht="12.75">
      <c r="A12" s="42" t="s">
        <v>49</v>
      </c>
      <c r="B12" s="53" t="s">
        <v>50</v>
      </c>
      <c r="C12" s="44">
        <v>0.29</v>
      </c>
      <c r="D12" s="45"/>
      <c r="E12" s="46">
        <f t="shared" si="0"/>
        <v>0</v>
      </c>
      <c r="F12" s="17"/>
      <c r="G12" s="56" t="s">
        <v>51</v>
      </c>
      <c r="H12" s="54">
        <v>0.49</v>
      </c>
      <c r="I12" s="49"/>
      <c r="J12" s="50">
        <f>H12*I12</f>
        <v>0</v>
      </c>
      <c r="K12" s="55"/>
      <c r="L12" s="40" t="s">
        <v>52</v>
      </c>
      <c r="M12" s="39">
        <v>0.43</v>
      </c>
      <c r="N12" s="52"/>
      <c r="O12" s="50">
        <f t="shared" si="1"/>
        <v>0</v>
      </c>
    </row>
    <row r="13" spans="1:15" ht="12.75">
      <c r="A13" s="42" t="s">
        <v>53</v>
      </c>
      <c r="B13" s="53" t="s">
        <v>54</v>
      </c>
      <c r="C13" s="44">
        <v>0.29</v>
      </c>
      <c r="D13" s="45"/>
      <c r="E13" s="46">
        <f t="shared" si="0"/>
        <v>0</v>
      </c>
      <c r="F13" s="17"/>
      <c r="G13" s="38" t="s">
        <v>55</v>
      </c>
      <c r="H13" s="39"/>
      <c r="I13" s="40"/>
      <c r="J13" s="40"/>
      <c r="K13" s="57"/>
      <c r="L13" s="40" t="s">
        <v>56</v>
      </c>
      <c r="M13" s="39">
        <v>0.39</v>
      </c>
      <c r="N13" s="52"/>
      <c r="O13" s="50">
        <f t="shared" si="1"/>
        <v>0</v>
      </c>
    </row>
    <row r="14" spans="1:15" ht="12.75">
      <c r="A14" s="42" t="s">
        <v>57</v>
      </c>
      <c r="B14" s="43" t="s">
        <v>58</v>
      </c>
      <c r="C14" s="44">
        <v>0.29</v>
      </c>
      <c r="D14" s="45"/>
      <c r="E14" s="46">
        <f t="shared" si="0"/>
        <v>0</v>
      </c>
      <c r="F14" s="17"/>
      <c r="G14" s="42" t="s">
        <v>59</v>
      </c>
      <c r="H14" s="39">
        <v>0.35</v>
      </c>
      <c r="I14" s="49"/>
      <c r="J14" s="50">
        <f aca="true" t="shared" si="2" ref="J14:J33">H14*I14</f>
        <v>0</v>
      </c>
      <c r="K14" s="55"/>
      <c r="L14" s="40" t="s">
        <v>60</v>
      </c>
      <c r="M14" s="39">
        <v>0.49</v>
      </c>
      <c r="N14" s="52"/>
      <c r="O14" s="50">
        <f t="shared" si="1"/>
        <v>0</v>
      </c>
    </row>
    <row r="15" spans="1:15" ht="12.75">
      <c r="A15" s="42" t="s">
        <v>61</v>
      </c>
      <c r="B15" s="53" t="s">
        <v>62</v>
      </c>
      <c r="C15" s="44">
        <v>0.29</v>
      </c>
      <c r="D15" s="45"/>
      <c r="E15" s="46">
        <f t="shared" si="0"/>
        <v>0</v>
      </c>
      <c r="F15" s="17"/>
      <c r="G15" s="56" t="s">
        <v>63</v>
      </c>
      <c r="H15" s="39">
        <v>0.39</v>
      </c>
      <c r="I15" s="49"/>
      <c r="J15" s="50">
        <f t="shared" si="2"/>
        <v>0</v>
      </c>
      <c r="K15" s="55"/>
      <c r="L15" s="40" t="s">
        <v>64</v>
      </c>
      <c r="M15" s="39">
        <v>0.43</v>
      </c>
      <c r="N15" s="52"/>
      <c r="O15" s="50">
        <f t="shared" si="1"/>
        <v>0</v>
      </c>
    </row>
    <row r="16" spans="1:15" ht="12.75">
      <c r="A16" s="42" t="s">
        <v>65</v>
      </c>
      <c r="B16" s="53" t="s">
        <v>66</v>
      </c>
      <c r="C16" s="44">
        <v>0.29</v>
      </c>
      <c r="D16" s="45"/>
      <c r="E16" s="46">
        <f t="shared" si="0"/>
        <v>0</v>
      </c>
      <c r="F16" s="17"/>
      <c r="G16" s="56" t="s">
        <v>67</v>
      </c>
      <c r="H16" s="39">
        <v>0.29</v>
      </c>
      <c r="I16" s="52"/>
      <c r="J16" s="50">
        <f t="shared" si="2"/>
        <v>0</v>
      </c>
      <c r="K16" s="55"/>
      <c r="L16" s="40" t="s">
        <v>68</v>
      </c>
      <c r="M16" s="39">
        <v>0.49</v>
      </c>
      <c r="N16" s="52"/>
      <c r="O16" s="50">
        <f t="shared" si="1"/>
        <v>0</v>
      </c>
    </row>
    <row r="17" spans="1:15" ht="12.75">
      <c r="A17" s="42" t="s">
        <v>69</v>
      </c>
      <c r="B17" s="53" t="s">
        <v>70</v>
      </c>
      <c r="C17" s="44">
        <v>0.29</v>
      </c>
      <c r="D17" s="45"/>
      <c r="E17" s="46">
        <f t="shared" si="0"/>
        <v>0</v>
      </c>
      <c r="F17" s="17"/>
      <c r="G17" s="56" t="s">
        <v>71</v>
      </c>
      <c r="H17" s="39">
        <v>0.39</v>
      </c>
      <c r="I17" s="52"/>
      <c r="J17" s="50">
        <f t="shared" si="2"/>
        <v>0</v>
      </c>
      <c r="K17" s="55"/>
      <c r="L17" s="40" t="s">
        <v>72</v>
      </c>
      <c r="M17" s="39">
        <v>0.45</v>
      </c>
      <c r="N17" s="52"/>
      <c r="O17" s="50">
        <f t="shared" si="1"/>
        <v>0</v>
      </c>
    </row>
    <row r="18" spans="1:15" ht="12.75">
      <c r="A18" s="42" t="s">
        <v>73</v>
      </c>
      <c r="B18" s="53" t="s">
        <v>74</v>
      </c>
      <c r="C18" s="44">
        <v>0.29</v>
      </c>
      <c r="D18" s="45"/>
      <c r="E18" s="46">
        <f t="shared" si="0"/>
        <v>0</v>
      </c>
      <c r="F18" s="17"/>
      <c r="G18" s="56" t="s">
        <v>75</v>
      </c>
      <c r="H18" s="39">
        <v>0.65</v>
      </c>
      <c r="I18" s="49"/>
      <c r="J18" s="50">
        <f t="shared" si="2"/>
        <v>0</v>
      </c>
      <c r="K18" s="55"/>
      <c r="L18" s="40" t="s">
        <v>76</v>
      </c>
      <c r="M18" s="39">
        <v>0.49</v>
      </c>
      <c r="N18" s="52"/>
      <c r="O18" s="50">
        <f t="shared" si="1"/>
        <v>0</v>
      </c>
    </row>
    <row r="19" spans="1:15" ht="12.75">
      <c r="A19" s="42" t="s">
        <v>77</v>
      </c>
      <c r="B19" s="43" t="s">
        <v>78</v>
      </c>
      <c r="C19" s="44">
        <v>0.29</v>
      </c>
      <c r="D19" s="45"/>
      <c r="E19" s="46">
        <f t="shared" si="0"/>
        <v>0</v>
      </c>
      <c r="F19" s="17"/>
      <c r="G19" s="42" t="s">
        <v>79</v>
      </c>
      <c r="H19" s="39">
        <v>0.79</v>
      </c>
      <c r="I19" s="49"/>
      <c r="J19" s="50">
        <f t="shared" si="2"/>
        <v>0</v>
      </c>
      <c r="K19" s="55"/>
      <c r="L19" s="40" t="s">
        <v>80</v>
      </c>
      <c r="M19" s="39">
        <v>0.45</v>
      </c>
      <c r="N19" s="52"/>
      <c r="O19" s="50">
        <f t="shared" si="1"/>
        <v>0</v>
      </c>
    </row>
    <row r="20" spans="1:15" ht="12.75">
      <c r="A20" s="42" t="s">
        <v>81</v>
      </c>
      <c r="B20" s="43" t="s">
        <v>82</v>
      </c>
      <c r="C20" s="44">
        <v>0.29</v>
      </c>
      <c r="D20" s="45"/>
      <c r="E20" s="46">
        <f t="shared" si="0"/>
        <v>0</v>
      </c>
      <c r="F20" s="37"/>
      <c r="G20" s="58" t="s">
        <v>83</v>
      </c>
      <c r="H20" s="39"/>
      <c r="I20" s="40"/>
      <c r="J20" s="40"/>
      <c r="K20" s="57"/>
      <c r="L20" s="40" t="s">
        <v>84</v>
      </c>
      <c r="M20" s="39">
        <v>0.49</v>
      </c>
      <c r="N20" s="52"/>
      <c r="O20" s="50">
        <f t="shared" si="1"/>
        <v>0</v>
      </c>
    </row>
    <row r="21" spans="1:15" ht="12.75">
      <c r="A21" s="42" t="s">
        <v>85</v>
      </c>
      <c r="B21" s="53" t="s">
        <v>86</v>
      </c>
      <c r="C21" s="44">
        <v>0.31</v>
      </c>
      <c r="D21" s="45"/>
      <c r="E21" s="46">
        <f t="shared" si="0"/>
        <v>0</v>
      </c>
      <c r="F21" s="17"/>
      <c r="G21" s="42" t="s">
        <v>87</v>
      </c>
      <c r="H21" s="39">
        <v>0.45</v>
      </c>
      <c r="I21" s="52"/>
      <c r="J21" s="50">
        <f t="shared" si="2"/>
        <v>0</v>
      </c>
      <c r="K21" s="55"/>
      <c r="L21" s="40" t="s">
        <v>88</v>
      </c>
      <c r="M21" s="39">
        <v>0.49</v>
      </c>
      <c r="N21" s="52"/>
      <c r="O21" s="50">
        <f t="shared" si="1"/>
        <v>0</v>
      </c>
    </row>
    <row r="22" spans="1:15" ht="12.75">
      <c r="A22" s="42" t="s">
        <v>89</v>
      </c>
      <c r="B22" s="43" t="s">
        <v>90</v>
      </c>
      <c r="C22" s="44">
        <v>0.31</v>
      </c>
      <c r="D22" s="45"/>
      <c r="E22" s="46">
        <f t="shared" si="0"/>
        <v>0</v>
      </c>
      <c r="F22" s="17"/>
      <c r="G22" s="42" t="s">
        <v>91</v>
      </c>
      <c r="H22" s="39">
        <v>0.55</v>
      </c>
      <c r="I22" s="52"/>
      <c r="J22" s="50">
        <f t="shared" si="2"/>
        <v>0</v>
      </c>
      <c r="K22" s="55"/>
      <c r="L22" s="40" t="s">
        <v>92</v>
      </c>
      <c r="M22" s="39">
        <v>0.59</v>
      </c>
      <c r="N22" s="52"/>
      <c r="O22" s="50">
        <f t="shared" si="1"/>
        <v>0</v>
      </c>
    </row>
    <row r="23" spans="1:15" ht="12.75">
      <c r="A23" s="42" t="s">
        <v>93</v>
      </c>
      <c r="B23" s="53" t="s">
        <v>94</v>
      </c>
      <c r="C23" s="44">
        <v>0.33</v>
      </c>
      <c r="D23" s="45"/>
      <c r="E23" s="46">
        <f t="shared" si="0"/>
        <v>0</v>
      </c>
      <c r="F23" s="17"/>
      <c r="G23" s="56" t="s">
        <v>95</v>
      </c>
      <c r="H23" s="39">
        <v>0.55</v>
      </c>
      <c r="I23" s="52"/>
      <c r="J23" s="50">
        <f t="shared" si="2"/>
        <v>0</v>
      </c>
      <c r="K23" s="55"/>
      <c r="L23" s="40" t="s">
        <v>96</v>
      </c>
      <c r="M23" s="39">
        <v>0.49</v>
      </c>
      <c r="N23" s="52"/>
      <c r="O23" s="50">
        <f t="shared" si="1"/>
        <v>0</v>
      </c>
    </row>
    <row r="24" spans="1:15" ht="12.75">
      <c r="A24" s="42" t="s">
        <v>97</v>
      </c>
      <c r="B24" s="43" t="s">
        <v>98</v>
      </c>
      <c r="C24" s="44">
        <v>0.33</v>
      </c>
      <c r="D24" s="45"/>
      <c r="E24" s="46">
        <f t="shared" si="0"/>
        <v>0</v>
      </c>
      <c r="F24" s="17"/>
      <c r="G24" s="56" t="s">
        <v>99</v>
      </c>
      <c r="H24" s="39">
        <v>0.59</v>
      </c>
      <c r="I24" s="49"/>
      <c r="J24" s="50">
        <f t="shared" si="2"/>
        <v>0</v>
      </c>
      <c r="K24" s="55"/>
      <c r="L24" s="40" t="s">
        <v>100</v>
      </c>
      <c r="M24" s="39">
        <v>0.45</v>
      </c>
      <c r="N24" s="52"/>
      <c r="O24" s="50">
        <f t="shared" si="1"/>
        <v>0</v>
      </c>
    </row>
    <row r="25" spans="1:15" ht="12.75">
      <c r="A25" s="42" t="s">
        <v>101</v>
      </c>
      <c r="B25" s="43" t="s">
        <v>102</v>
      </c>
      <c r="C25" s="44">
        <v>0.35</v>
      </c>
      <c r="D25" s="45"/>
      <c r="E25" s="46">
        <f t="shared" si="0"/>
        <v>0</v>
      </c>
      <c r="F25" s="17"/>
      <c r="G25" s="56" t="s">
        <v>103</v>
      </c>
      <c r="H25" s="39">
        <v>0.75</v>
      </c>
      <c r="I25" s="52"/>
      <c r="J25" s="50">
        <f t="shared" si="2"/>
        <v>0</v>
      </c>
      <c r="K25" s="55"/>
      <c r="L25" s="40" t="s">
        <v>104</v>
      </c>
      <c r="M25" s="39">
        <v>0.59</v>
      </c>
      <c r="N25" s="52"/>
      <c r="O25" s="50">
        <f t="shared" si="1"/>
        <v>0</v>
      </c>
    </row>
    <row r="26" spans="1:15" ht="12.75">
      <c r="A26" s="36" t="s">
        <v>105</v>
      </c>
      <c r="B26" s="7"/>
      <c r="C26" s="7"/>
      <c r="D26" s="59"/>
      <c r="E26" s="60" t="s">
        <v>28</v>
      </c>
      <c r="F26" s="17"/>
      <c r="G26" s="56" t="s">
        <v>106</v>
      </c>
      <c r="H26" s="39">
        <v>0.79</v>
      </c>
      <c r="I26" s="49"/>
      <c r="J26" s="50">
        <f t="shared" si="2"/>
        <v>0</v>
      </c>
      <c r="K26" s="55"/>
      <c r="L26" s="40" t="s">
        <v>107</v>
      </c>
      <c r="M26" s="39">
        <v>0.49</v>
      </c>
      <c r="N26" s="52"/>
      <c r="O26" s="50">
        <f t="shared" si="1"/>
        <v>0</v>
      </c>
    </row>
    <row r="27" spans="1:15" ht="12.75">
      <c r="A27" s="42" t="s">
        <v>108</v>
      </c>
      <c r="B27" s="53" t="s">
        <v>109</v>
      </c>
      <c r="C27" s="44">
        <v>0.29</v>
      </c>
      <c r="D27" s="45"/>
      <c r="E27" s="46">
        <f aca="true" t="shared" si="3" ref="E27:E49">C27*D27</f>
        <v>0</v>
      </c>
      <c r="F27" s="17"/>
      <c r="G27" s="56" t="s">
        <v>110</v>
      </c>
      <c r="H27" s="39">
        <v>0.75</v>
      </c>
      <c r="I27" s="52"/>
      <c r="J27" s="50">
        <f t="shared" si="2"/>
        <v>0</v>
      </c>
      <c r="K27" s="55"/>
      <c r="L27" s="40" t="s">
        <v>111</v>
      </c>
      <c r="M27" s="39">
        <v>0.49</v>
      </c>
      <c r="N27" s="52"/>
      <c r="O27" s="50">
        <f t="shared" si="1"/>
        <v>0</v>
      </c>
    </row>
    <row r="28" spans="1:15" ht="12.75">
      <c r="A28" s="42" t="s">
        <v>112</v>
      </c>
      <c r="B28" s="53" t="s">
        <v>113</v>
      </c>
      <c r="C28" s="44">
        <v>0.29</v>
      </c>
      <c r="D28" s="45"/>
      <c r="E28" s="46">
        <f t="shared" si="3"/>
        <v>0</v>
      </c>
      <c r="F28" s="17"/>
      <c r="G28" s="56" t="s">
        <v>114</v>
      </c>
      <c r="H28" s="39">
        <v>1.05</v>
      </c>
      <c r="I28" s="49"/>
      <c r="J28" s="50">
        <f t="shared" si="2"/>
        <v>0</v>
      </c>
      <c r="K28" s="55"/>
      <c r="L28" s="40" t="s">
        <v>115</v>
      </c>
      <c r="M28" s="39">
        <v>0.55</v>
      </c>
      <c r="N28" s="52"/>
      <c r="O28" s="50">
        <f t="shared" si="1"/>
        <v>0</v>
      </c>
    </row>
    <row r="29" spans="1:15" ht="12.75">
      <c r="A29" s="42" t="s">
        <v>116</v>
      </c>
      <c r="B29" s="53" t="s">
        <v>117</v>
      </c>
      <c r="C29" s="44">
        <v>0.33</v>
      </c>
      <c r="D29" s="45"/>
      <c r="E29" s="46">
        <f t="shared" si="3"/>
        <v>0</v>
      </c>
      <c r="F29" s="17"/>
      <c r="G29" s="56" t="s">
        <v>118</v>
      </c>
      <c r="H29" s="39">
        <v>0.99</v>
      </c>
      <c r="I29" s="52"/>
      <c r="J29" s="50">
        <f t="shared" si="2"/>
        <v>0</v>
      </c>
      <c r="K29" s="55"/>
      <c r="L29" s="40" t="s">
        <v>119</v>
      </c>
      <c r="M29" s="39">
        <v>0.55</v>
      </c>
      <c r="N29" s="52"/>
      <c r="O29" s="50">
        <f t="shared" si="1"/>
        <v>0</v>
      </c>
    </row>
    <row r="30" spans="1:15" ht="12.75">
      <c r="A30" s="42" t="s">
        <v>120</v>
      </c>
      <c r="B30" s="53" t="s">
        <v>121</v>
      </c>
      <c r="C30" s="44">
        <v>0.35</v>
      </c>
      <c r="D30" s="45"/>
      <c r="E30" s="46">
        <f t="shared" si="3"/>
        <v>0</v>
      </c>
      <c r="F30" s="17"/>
      <c r="G30" s="56" t="s">
        <v>122</v>
      </c>
      <c r="H30" s="39">
        <v>1.15</v>
      </c>
      <c r="I30" s="49"/>
      <c r="J30" s="50">
        <f t="shared" si="2"/>
        <v>0</v>
      </c>
      <c r="K30" s="55"/>
      <c r="L30" s="40" t="s">
        <v>123</v>
      </c>
      <c r="M30" s="39">
        <v>0.55</v>
      </c>
      <c r="N30" s="52"/>
      <c r="O30" s="50">
        <f t="shared" si="1"/>
        <v>0</v>
      </c>
    </row>
    <row r="31" spans="1:15" ht="12.75">
      <c r="A31" s="42" t="s">
        <v>124</v>
      </c>
      <c r="B31" s="53" t="s">
        <v>125</v>
      </c>
      <c r="C31" s="44">
        <v>0.35</v>
      </c>
      <c r="D31" s="45"/>
      <c r="E31" s="46">
        <f t="shared" si="3"/>
        <v>0</v>
      </c>
      <c r="F31" s="17"/>
      <c r="G31" s="56" t="s">
        <v>126</v>
      </c>
      <c r="H31" s="39">
        <v>1.1</v>
      </c>
      <c r="I31" s="52"/>
      <c r="J31" s="50">
        <f t="shared" si="2"/>
        <v>0</v>
      </c>
      <c r="K31" s="55"/>
      <c r="L31" s="40" t="s">
        <v>127</v>
      </c>
      <c r="M31" s="39">
        <v>0.59</v>
      </c>
      <c r="N31" s="52"/>
      <c r="O31" s="50">
        <f t="shared" si="1"/>
        <v>0</v>
      </c>
    </row>
    <row r="32" spans="1:15" ht="12.75">
      <c r="A32" s="42" t="s">
        <v>128</v>
      </c>
      <c r="B32" s="53" t="s">
        <v>129</v>
      </c>
      <c r="C32" s="44">
        <v>0.35</v>
      </c>
      <c r="D32" s="45"/>
      <c r="E32" s="46">
        <f t="shared" si="3"/>
        <v>0</v>
      </c>
      <c r="F32" s="17"/>
      <c r="G32" s="56" t="s">
        <v>130</v>
      </c>
      <c r="H32" s="39">
        <v>1.29</v>
      </c>
      <c r="I32" s="49"/>
      <c r="J32" s="50">
        <f t="shared" si="2"/>
        <v>0</v>
      </c>
      <c r="K32" s="55"/>
      <c r="L32" s="40" t="s">
        <v>131</v>
      </c>
      <c r="M32" s="39">
        <v>0.65</v>
      </c>
      <c r="N32" s="52"/>
      <c r="O32" s="50">
        <f t="shared" si="1"/>
        <v>0</v>
      </c>
    </row>
    <row r="33" spans="1:15" ht="12.75">
      <c r="A33" s="42" t="s">
        <v>132</v>
      </c>
      <c r="B33" s="53" t="s">
        <v>133</v>
      </c>
      <c r="C33" s="44">
        <v>0.35</v>
      </c>
      <c r="D33" s="45"/>
      <c r="E33" s="46">
        <f t="shared" si="3"/>
        <v>0</v>
      </c>
      <c r="F33" s="17"/>
      <c r="G33" s="56" t="s">
        <v>134</v>
      </c>
      <c r="H33" s="39">
        <v>1.59</v>
      </c>
      <c r="I33" s="49"/>
      <c r="J33" s="46">
        <f t="shared" si="2"/>
        <v>0</v>
      </c>
      <c r="K33" s="55"/>
      <c r="L33" s="40" t="s">
        <v>135</v>
      </c>
      <c r="M33" s="39">
        <v>0.65</v>
      </c>
      <c r="N33" s="52"/>
      <c r="O33" s="50">
        <f t="shared" si="1"/>
        <v>0</v>
      </c>
    </row>
    <row r="34" spans="1:15" ht="12.75">
      <c r="A34" s="42" t="s">
        <v>136</v>
      </c>
      <c r="B34" s="53" t="s">
        <v>137</v>
      </c>
      <c r="C34" s="44">
        <v>0.35</v>
      </c>
      <c r="D34" s="45"/>
      <c r="E34" s="46">
        <f t="shared" si="3"/>
        <v>0</v>
      </c>
      <c r="F34" s="17"/>
      <c r="G34" s="61" t="s">
        <v>138</v>
      </c>
      <c r="H34" s="62">
        <v>1.9</v>
      </c>
      <c r="I34" s="63"/>
      <c r="J34" s="50">
        <f>H34*I34</f>
        <v>0</v>
      </c>
      <c r="K34" s="55"/>
      <c r="L34" s="40" t="s">
        <v>139</v>
      </c>
      <c r="M34" s="39">
        <v>0.69</v>
      </c>
      <c r="N34" s="52"/>
      <c r="O34" s="50">
        <f t="shared" si="1"/>
        <v>0</v>
      </c>
    </row>
    <row r="35" spans="1:15" ht="12.75">
      <c r="A35" s="42" t="s">
        <v>140</v>
      </c>
      <c r="B35" s="53" t="s">
        <v>141</v>
      </c>
      <c r="C35" s="44">
        <v>0.35</v>
      </c>
      <c r="D35" s="45"/>
      <c r="E35" s="46">
        <f t="shared" si="3"/>
        <v>0</v>
      </c>
      <c r="F35" s="17"/>
      <c r="G35" s="42" t="s">
        <v>142</v>
      </c>
      <c r="H35" s="39">
        <v>2.29</v>
      </c>
      <c r="I35" s="49"/>
      <c r="J35" s="50">
        <f>H35*I35</f>
        <v>0</v>
      </c>
      <c r="K35" s="55"/>
      <c r="L35" s="40" t="s">
        <v>143</v>
      </c>
      <c r="M35" s="39">
        <v>0.75</v>
      </c>
      <c r="N35" s="52"/>
      <c r="O35" s="50">
        <f t="shared" si="1"/>
        <v>0</v>
      </c>
    </row>
    <row r="36" spans="1:15" ht="12.75">
      <c r="A36" s="42" t="s">
        <v>144</v>
      </c>
      <c r="B36" s="43" t="s">
        <v>145</v>
      </c>
      <c r="C36" s="44">
        <v>0.38</v>
      </c>
      <c r="D36" s="45"/>
      <c r="E36" s="46">
        <f t="shared" si="3"/>
        <v>0</v>
      </c>
      <c r="F36" s="17"/>
      <c r="G36" s="42" t="s">
        <v>146</v>
      </c>
      <c r="H36" s="39">
        <v>2.15</v>
      </c>
      <c r="I36" s="52"/>
      <c r="J36" s="50">
        <f>H36*I36</f>
        <v>0</v>
      </c>
      <c r="K36" s="57"/>
      <c r="L36" s="40" t="s">
        <v>147</v>
      </c>
      <c r="M36" s="39">
        <v>0.75</v>
      </c>
      <c r="N36" s="52"/>
      <c r="O36" s="50">
        <f t="shared" si="1"/>
        <v>0</v>
      </c>
    </row>
    <row r="37" spans="1:15" ht="12.75">
      <c r="A37" s="42" t="s">
        <v>148</v>
      </c>
      <c r="B37" s="43" t="s">
        <v>149</v>
      </c>
      <c r="C37" s="44">
        <v>0.38</v>
      </c>
      <c r="D37" s="45"/>
      <c r="E37" s="46">
        <f t="shared" si="3"/>
        <v>0</v>
      </c>
      <c r="F37" s="17"/>
      <c r="G37" s="64" t="s">
        <v>150</v>
      </c>
      <c r="H37" s="39"/>
      <c r="I37" s="40"/>
      <c r="J37" s="40"/>
      <c r="K37" s="55"/>
      <c r="L37" s="40" t="s">
        <v>151</v>
      </c>
      <c r="M37" s="39">
        <v>0.89</v>
      </c>
      <c r="N37" s="52"/>
      <c r="O37" s="50">
        <f t="shared" si="1"/>
        <v>0</v>
      </c>
    </row>
    <row r="38" spans="1:15" ht="12.75">
      <c r="A38" s="42" t="s">
        <v>152</v>
      </c>
      <c r="B38" s="53" t="s">
        <v>153</v>
      </c>
      <c r="C38" s="44">
        <v>0.38</v>
      </c>
      <c r="D38" s="45"/>
      <c r="E38" s="46">
        <f t="shared" si="3"/>
        <v>0</v>
      </c>
      <c r="F38" s="17"/>
      <c r="G38" s="56" t="s">
        <v>154</v>
      </c>
      <c r="H38" s="39">
        <v>0.75</v>
      </c>
      <c r="I38" s="52"/>
      <c r="J38" s="50">
        <f aca="true" t="shared" si="4" ref="J38:J44">H38*I38</f>
        <v>0</v>
      </c>
      <c r="K38" s="55"/>
      <c r="L38" s="40" t="s">
        <v>155</v>
      </c>
      <c r="M38" s="39">
        <v>0.89</v>
      </c>
      <c r="N38" s="52"/>
      <c r="O38" s="50">
        <f t="shared" si="1"/>
        <v>0</v>
      </c>
    </row>
    <row r="39" spans="1:15" ht="12.75">
      <c r="A39" s="42" t="s">
        <v>156</v>
      </c>
      <c r="B39" s="53" t="s">
        <v>157</v>
      </c>
      <c r="C39" s="44">
        <v>0.39</v>
      </c>
      <c r="D39" s="45"/>
      <c r="E39" s="46">
        <f t="shared" si="3"/>
        <v>0</v>
      </c>
      <c r="F39" s="17"/>
      <c r="G39" s="42" t="s">
        <v>158</v>
      </c>
      <c r="H39" s="39">
        <v>1.15</v>
      </c>
      <c r="I39" s="52"/>
      <c r="J39" s="50">
        <f t="shared" si="4"/>
        <v>0</v>
      </c>
      <c r="K39" s="55"/>
      <c r="L39" s="40" t="s">
        <v>159</v>
      </c>
      <c r="M39" s="39">
        <v>0.79</v>
      </c>
      <c r="N39" s="52"/>
      <c r="O39" s="50">
        <f t="shared" si="1"/>
        <v>0</v>
      </c>
    </row>
    <row r="40" spans="1:15" ht="12.75">
      <c r="A40" s="42" t="s">
        <v>160</v>
      </c>
      <c r="B40" s="53" t="s">
        <v>161</v>
      </c>
      <c r="C40" s="44">
        <v>0.44</v>
      </c>
      <c r="D40" s="45"/>
      <c r="E40" s="46">
        <f t="shared" si="3"/>
        <v>0</v>
      </c>
      <c r="F40" s="17"/>
      <c r="G40" s="56" t="s">
        <v>162</v>
      </c>
      <c r="H40" s="54">
        <v>1.19</v>
      </c>
      <c r="I40" s="52"/>
      <c r="J40" s="50">
        <f t="shared" si="4"/>
        <v>0</v>
      </c>
      <c r="K40" s="55"/>
      <c r="L40" s="40" t="s">
        <v>163</v>
      </c>
      <c r="M40" s="39">
        <v>0.98</v>
      </c>
      <c r="N40" s="52"/>
      <c r="O40" s="50">
        <f t="shared" si="1"/>
        <v>0</v>
      </c>
    </row>
    <row r="41" spans="1:15" ht="12.75">
      <c r="A41" s="42" t="s">
        <v>164</v>
      </c>
      <c r="B41" s="53" t="s">
        <v>165</v>
      </c>
      <c r="C41" s="44">
        <v>0.44</v>
      </c>
      <c r="D41" s="45"/>
      <c r="E41" s="46">
        <f t="shared" si="3"/>
        <v>0</v>
      </c>
      <c r="F41" s="17"/>
      <c r="G41" s="56" t="s">
        <v>166</v>
      </c>
      <c r="H41" s="54">
        <v>1.35</v>
      </c>
      <c r="I41" s="52"/>
      <c r="J41" s="50">
        <f t="shared" si="4"/>
        <v>0</v>
      </c>
      <c r="K41" s="55"/>
      <c r="L41" s="40" t="s">
        <v>167</v>
      </c>
      <c r="M41" s="39">
        <v>0.85</v>
      </c>
      <c r="N41" s="52"/>
      <c r="O41" s="50">
        <f t="shared" si="1"/>
        <v>0</v>
      </c>
    </row>
    <row r="42" spans="1:15" ht="12.75">
      <c r="A42" s="42" t="s">
        <v>168</v>
      </c>
      <c r="B42" s="53" t="s">
        <v>169</v>
      </c>
      <c r="C42" s="44">
        <v>0.44</v>
      </c>
      <c r="D42" s="45"/>
      <c r="E42" s="46">
        <f t="shared" si="3"/>
        <v>0</v>
      </c>
      <c r="F42" s="17"/>
      <c r="G42" s="56" t="s">
        <v>170</v>
      </c>
      <c r="H42" s="54">
        <v>1.59</v>
      </c>
      <c r="I42" s="52"/>
      <c r="J42" s="50">
        <f t="shared" si="4"/>
        <v>0</v>
      </c>
      <c r="K42" s="55"/>
      <c r="L42" s="40" t="s">
        <v>171</v>
      </c>
      <c r="M42" s="39">
        <v>0.98</v>
      </c>
      <c r="N42" s="52"/>
      <c r="O42" s="50">
        <f t="shared" si="1"/>
        <v>0</v>
      </c>
    </row>
    <row r="43" spans="1:15" ht="12.75">
      <c r="A43" s="42" t="s">
        <v>172</v>
      </c>
      <c r="B43" s="53" t="s">
        <v>173</v>
      </c>
      <c r="C43" s="44">
        <v>0.45</v>
      </c>
      <c r="D43" s="45"/>
      <c r="E43" s="46">
        <f t="shared" si="3"/>
        <v>0</v>
      </c>
      <c r="F43" s="17"/>
      <c r="G43" s="56" t="s">
        <v>174</v>
      </c>
      <c r="H43" s="39">
        <v>2.2</v>
      </c>
      <c r="I43" s="52"/>
      <c r="J43" s="50">
        <f t="shared" si="4"/>
        <v>0</v>
      </c>
      <c r="K43" s="55"/>
      <c r="L43" s="40" t="s">
        <v>175</v>
      </c>
      <c r="M43" s="39">
        <v>0.98</v>
      </c>
      <c r="N43" s="52"/>
      <c r="O43" s="50">
        <f t="shared" si="1"/>
        <v>0</v>
      </c>
    </row>
    <row r="44" spans="1:15" ht="12.75">
      <c r="A44" s="56" t="s">
        <v>176</v>
      </c>
      <c r="B44" s="53" t="s">
        <v>177</v>
      </c>
      <c r="C44" s="44">
        <v>0.45</v>
      </c>
      <c r="D44" s="45"/>
      <c r="E44" s="46">
        <f t="shared" si="3"/>
        <v>0</v>
      </c>
      <c r="F44" s="17"/>
      <c r="G44" s="42" t="s">
        <v>178</v>
      </c>
      <c r="H44" s="39">
        <v>2.79</v>
      </c>
      <c r="I44" s="49"/>
      <c r="J44" s="50">
        <f t="shared" si="4"/>
        <v>0</v>
      </c>
      <c r="K44" s="57"/>
      <c r="L44" s="40" t="s">
        <v>179</v>
      </c>
      <c r="M44" s="39">
        <v>0.98</v>
      </c>
      <c r="N44" s="52"/>
      <c r="O44" s="50">
        <f t="shared" si="1"/>
        <v>0</v>
      </c>
    </row>
    <row r="45" spans="1:15" ht="12.75">
      <c r="A45" s="56" t="s">
        <v>180</v>
      </c>
      <c r="B45" s="53" t="s">
        <v>181</v>
      </c>
      <c r="C45" s="44">
        <v>0.49</v>
      </c>
      <c r="D45" s="45"/>
      <c r="E45" s="46">
        <f t="shared" si="3"/>
        <v>0</v>
      </c>
      <c r="F45" s="17"/>
      <c r="G45" s="56" t="s">
        <v>182</v>
      </c>
      <c r="H45" s="39">
        <v>3.49</v>
      </c>
      <c r="I45" s="52"/>
      <c r="J45" s="50">
        <f>H45*I45</f>
        <v>0</v>
      </c>
      <c r="K45" s="55"/>
      <c r="L45" s="40" t="s">
        <v>183</v>
      </c>
      <c r="M45" s="39">
        <v>0.98</v>
      </c>
      <c r="N45" s="52"/>
      <c r="O45" s="50">
        <f t="shared" si="1"/>
        <v>0</v>
      </c>
    </row>
    <row r="46" spans="1:15" ht="12.75">
      <c r="A46" s="56" t="s">
        <v>184</v>
      </c>
      <c r="B46" s="43" t="s">
        <v>185</v>
      </c>
      <c r="C46" s="44">
        <v>0.55</v>
      </c>
      <c r="D46" s="45"/>
      <c r="E46" s="46">
        <f t="shared" si="3"/>
        <v>0</v>
      </c>
      <c r="F46" s="17"/>
      <c r="G46" s="38" t="s">
        <v>186</v>
      </c>
      <c r="H46" s="39"/>
      <c r="I46" s="40"/>
      <c r="J46" s="40"/>
      <c r="K46" s="55"/>
      <c r="L46" s="40" t="s">
        <v>187</v>
      </c>
      <c r="M46" s="39">
        <v>0.98</v>
      </c>
      <c r="N46" s="52"/>
      <c r="O46" s="50">
        <f t="shared" si="1"/>
        <v>0</v>
      </c>
    </row>
    <row r="47" spans="1:15" ht="12.75">
      <c r="A47" s="56" t="s">
        <v>188</v>
      </c>
      <c r="B47" s="53" t="s">
        <v>189</v>
      </c>
      <c r="C47" s="44">
        <v>0.65</v>
      </c>
      <c r="D47" s="45"/>
      <c r="E47" s="46">
        <f t="shared" si="3"/>
        <v>0</v>
      </c>
      <c r="F47" s="17"/>
      <c r="G47" s="42" t="s">
        <v>190</v>
      </c>
      <c r="H47" s="39">
        <v>0.75</v>
      </c>
      <c r="I47" s="52"/>
      <c r="J47" s="50">
        <f aca="true" t="shared" si="5" ref="J47:J53">H47*I47</f>
        <v>0</v>
      </c>
      <c r="K47" s="55"/>
      <c r="L47" s="40" t="s">
        <v>191</v>
      </c>
      <c r="M47" s="39">
        <v>0.98</v>
      </c>
      <c r="N47" s="52"/>
      <c r="O47" s="50">
        <f t="shared" si="1"/>
        <v>0</v>
      </c>
    </row>
    <row r="48" spans="1:15" ht="12.75">
      <c r="A48" s="56" t="s">
        <v>192</v>
      </c>
      <c r="B48" s="53" t="s">
        <v>193</v>
      </c>
      <c r="C48" s="44">
        <v>0.69</v>
      </c>
      <c r="D48" s="45"/>
      <c r="E48" s="46">
        <f t="shared" si="3"/>
        <v>0</v>
      </c>
      <c r="F48" s="17"/>
      <c r="G48" s="56" t="s">
        <v>194</v>
      </c>
      <c r="H48" s="39">
        <v>0.89</v>
      </c>
      <c r="I48" s="52"/>
      <c r="J48" s="50">
        <f t="shared" si="5"/>
        <v>0</v>
      </c>
      <c r="K48" s="55"/>
      <c r="L48" s="40" t="s">
        <v>195</v>
      </c>
      <c r="M48" s="39">
        <v>1.39</v>
      </c>
      <c r="N48" s="52"/>
      <c r="O48" s="50">
        <f t="shared" si="1"/>
        <v>0</v>
      </c>
    </row>
    <row r="49" spans="1:15" ht="12.75">
      <c r="A49" s="56" t="s">
        <v>196</v>
      </c>
      <c r="B49" s="53" t="s">
        <v>197</v>
      </c>
      <c r="C49" s="44">
        <v>0.75</v>
      </c>
      <c r="D49" s="45"/>
      <c r="E49" s="46">
        <f t="shared" si="3"/>
        <v>0</v>
      </c>
      <c r="F49" s="17"/>
      <c r="G49" s="56" t="s">
        <v>198</v>
      </c>
      <c r="H49" s="39">
        <v>1.29</v>
      </c>
      <c r="I49" s="52"/>
      <c r="J49" s="50">
        <f t="shared" si="5"/>
        <v>0</v>
      </c>
      <c r="K49" s="55"/>
      <c r="L49" s="40" t="s">
        <v>199</v>
      </c>
      <c r="M49" s="39">
        <v>1.49</v>
      </c>
      <c r="N49" s="52"/>
      <c r="O49" s="50">
        <f t="shared" si="1"/>
        <v>0</v>
      </c>
    </row>
    <row r="50" spans="1:15" ht="12.75">
      <c r="A50" s="56" t="s">
        <v>200</v>
      </c>
      <c r="B50" s="53" t="s">
        <v>201</v>
      </c>
      <c r="C50" s="44">
        <v>0.75</v>
      </c>
      <c r="D50" s="45"/>
      <c r="E50" s="46">
        <f>C50*D50</f>
        <v>0</v>
      </c>
      <c r="F50" s="17"/>
      <c r="G50" s="56" t="s">
        <v>202</v>
      </c>
      <c r="H50" s="39">
        <v>1.45</v>
      </c>
      <c r="I50" s="52"/>
      <c r="J50" s="50">
        <f t="shared" si="5"/>
        <v>0</v>
      </c>
      <c r="K50" s="55"/>
      <c r="L50" s="40" t="s">
        <v>203</v>
      </c>
      <c r="M50" s="39">
        <v>1.79</v>
      </c>
      <c r="N50" s="52"/>
      <c r="O50" s="50">
        <f t="shared" si="1"/>
        <v>0</v>
      </c>
    </row>
    <row r="51" spans="1:15" ht="12.75">
      <c r="A51" s="56" t="s">
        <v>204</v>
      </c>
      <c r="B51" s="53" t="s">
        <v>205</v>
      </c>
      <c r="C51" s="44">
        <v>0.79</v>
      </c>
      <c r="D51" s="45"/>
      <c r="E51" s="46">
        <f>C51*D51</f>
        <v>0</v>
      </c>
      <c r="F51" s="17"/>
      <c r="G51" s="56" t="s">
        <v>206</v>
      </c>
      <c r="H51" s="39">
        <v>1.8</v>
      </c>
      <c r="I51" s="52"/>
      <c r="J51" s="50">
        <f t="shared" si="5"/>
        <v>0</v>
      </c>
      <c r="K51" s="55"/>
      <c r="L51" s="40" t="s">
        <v>207</v>
      </c>
      <c r="M51" s="39">
        <v>1.99</v>
      </c>
      <c r="N51" s="52"/>
      <c r="O51" s="50">
        <f t="shared" si="1"/>
        <v>0</v>
      </c>
    </row>
    <row r="52" spans="1:15" ht="12.75">
      <c r="A52" s="56" t="s">
        <v>208</v>
      </c>
      <c r="B52" s="53" t="s">
        <v>209</v>
      </c>
      <c r="C52" s="44">
        <v>0.85</v>
      </c>
      <c r="D52" s="45"/>
      <c r="E52" s="46">
        <f>C52*D52</f>
        <v>0</v>
      </c>
      <c r="F52" s="17"/>
      <c r="G52" s="56" t="s">
        <v>210</v>
      </c>
      <c r="H52" s="39">
        <v>2.3</v>
      </c>
      <c r="I52" s="52"/>
      <c r="J52" s="50">
        <f t="shared" si="5"/>
        <v>0</v>
      </c>
      <c r="K52" s="57"/>
      <c r="L52" s="65" t="s">
        <v>211</v>
      </c>
      <c r="M52" s="66">
        <v>2.29</v>
      </c>
      <c r="N52" s="52"/>
      <c r="O52" s="50">
        <f t="shared" si="1"/>
        <v>0</v>
      </c>
    </row>
    <row r="53" spans="1:15" ht="12.75">
      <c r="A53" s="56" t="s">
        <v>212</v>
      </c>
      <c r="B53" s="43" t="s">
        <v>213</v>
      </c>
      <c r="C53" s="44">
        <v>0.89</v>
      </c>
      <c r="D53" s="45"/>
      <c r="E53" s="46">
        <f>C53*D53</f>
        <v>0</v>
      </c>
      <c r="F53" s="17"/>
      <c r="G53" s="56" t="s">
        <v>214</v>
      </c>
      <c r="H53" s="39">
        <v>2.89</v>
      </c>
      <c r="I53" s="52"/>
      <c r="J53" s="50">
        <f t="shared" si="5"/>
        <v>0</v>
      </c>
      <c r="K53" s="55"/>
      <c r="L53" s="40" t="s">
        <v>215</v>
      </c>
      <c r="M53" s="39">
        <v>2.39</v>
      </c>
      <c r="N53" s="52"/>
      <c r="O53" s="50">
        <f t="shared" si="1"/>
        <v>0</v>
      </c>
    </row>
    <row r="54" spans="1:15" ht="12.75">
      <c r="A54" s="42" t="s">
        <v>216</v>
      </c>
      <c r="B54" s="53" t="s">
        <v>217</v>
      </c>
      <c r="C54" s="60">
        <v>1.29</v>
      </c>
      <c r="D54" s="45"/>
      <c r="E54" s="46">
        <f>C54*D54</f>
        <v>0</v>
      </c>
      <c r="F54" s="17"/>
      <c r="G54" s="58" t="s">
        <v>218</v>
      </c>
      <c r="H54" s="39"/>
      <c r="I54" s="40"/>
      <c r="J54" s="40"/>
      <c r="K54" s="55"/>
      <c r="L54" s="40" t="s">
        <v>219</v>
      </c>
      <c r="M54" s="39">
        <v>2.39</v>
      </c>
      <c r="N54" s="52"/>
      <c r="O54" s="50">
        <f t="shared" si="1"/>
        <v>0</v>
      </c>
    </row>
    <row r="55" spans="1:15" ht="12.75">
      <c r="A55" s="36" t="s">
        <v>220</v>
      </c>
      <c r="B55" s="7"/>
      <c r="C55" s="7"/>
      <c r="F55" s="17"/>
      <c r="G55" s="42" t="s">
        <v>221</v>
      </c>
      <c r="H55" s="39">
        <v>0.75</v>
      </c>
      <c r="I55" s="49"/>
      <c r="J55" s="50">
        <f aca="true" t="shared" si="6" ref="J55:J74">H55*I55</f>
        <v>0</v>
      </c>
      <c r="K55" s="55"/>
      <c r="L55" s="40" t="s">
        <v>222</v>
      </c>
      <c r="M55" s="39">
        <v>2.49</v>
      </c>
      <c r="N55" s="52"/>
      <c r="O55" s="50">
        <f t="shared" si="1"/>
        <v>0</v>
      </c>
    </row>
    <row r="56" spans="1:15" ht="12.75">
      <c r="A56" s="67" t="s">
        <v>223</v>
      </c>
      <c r="B56" s="53" t="s">
        <v>224</v>
      </c>
      <c r="C56" s="39">
        <v>0.39</v>
      </c>
      <c r="D56" s="49"/>
      <c r="E56" s="46">
        <f aca="true" t="shared" si="7" ref="E56:E69">C56*D56</f>
        <v>0</v>
      </c>
      <c r="F56" s="17"/>
      <c r="G56" s="42" t="s">
        <v>225</v>
      </c>
      <c r="H56" s="39">
        <v>0.7</v>
      </c>
      <c r="I56" s="52"/>
      <c r="J56" s="50">
        <f t="shared" si="6"/>
        <v>0</v>
      </c>
      <c r="K56" s="55"/>
      <c r="L56" s="40" t="s">
        <v>226</v>
      </c>
      <c r="M56" s="39">
        <v>2.59</v>
      </c>
      <c r="N56" s="52"/>
      <c r="O56" s="50">
        <f t="shared" si="1"/>
        <v>0</v>
      </c>
    </row>
    <row r="57" spans="1:15" ht="12.75">
      <c r="A57" s="42" t="s">
        <v>227</v>
      </c>
      <c r="B57" s="43" t="s">
        <v>38</v>
      </c>
      <c r="C57" s="39">
        <v>0.29</v>
      </c>
      <c r="D57" s="49"/>
      <c r="E57" s="46">
        <f t="shared" si="7"/>
        <v>0</v>
      </c>
      <c r="F57" s="17"/>
      <c r="G57" s="42" t="s">
        <v>228</v>
      </c>
      <c r="H57" s="39">
        <v>0.8</v>
      </c>
      <c r="I57" s="52"/>
      <c r="J57" s="50">
        <f t="shared" si="6"/>
        <v>0</v>
      </c>
      <c r="K57" s="55"/>
      <c r="L57" s="40" t="s">
        <v>229</v>
      </c>
      <c r="M57" s="39">
        <v>2.89</v>
      </c>
      <c r="N57" s="52"/>
      <c r="O57" s="50">
        <f t="shared" si="1"/>
        <v>0</v>
      </c>
    </row>
    <row r="58" spans="1:15" ht="12.75">
      <c r="A58" s="67" t="s">
        <v>230</v>
      </c>
      <c r="B58" s="53" t="s">
        <v>46</v>
      </c>
      <c r="C58" s="39">
        <v>0.29</v>
      </c>
      <c r="D58" s="49"/>
      <c r="E58" s="46">
        <f t="shared" si="7"/>
        <v>0</v>
      </c>
      <c r="F58" s="17"/>
      <c r="G58" s="42" t="s">
        <v>231</v>
      </c>
      <c r="H58" s="39">
        <v>0.95</v>
      </c>
      <c r="I58" s="49"/>
      <c r="J58" s="50">
        <f t="shared" si="6"/>
        <v>0</v>
      </c>
      <c r="K58" s="55"/>
      <c r="L58" s="40" t="s">
        <v>232</v>
      </c>
      <c r="M58" s="39">
        <v>3.29</v>
      </c>
      <c r="N58" s="52"/>
      <c r="O58" s="50">
        <f t="shared" si="1"/>
        <v>0</v>
      </c>
    </row>
    <row r="59" spans="1:15" ht="12.75">
      <c r="A59" s="56" t="s">
        <v>233</v>
      </c>
      <c r="B59" s="53" t="s">
        <v>54</v>
      </c>
      <c r="C59" s="39">
        <v>0.29</v>
      </c>
      <c r="D59" s="49"/>
      <c r="E59" s="46">
        <f t="shared" si="7"/>
        <v>0</v>
      </c>
      <c r="F59" s="17"/>
      <c r="G59" s="42" t="s">
        <v>234</v>
      </c>
      <c r="H59" s="39">
        <v>0.9</v>
      </c>
      <c r="I59" s="52"/>
      <c r="J59" s="50">
        <f t="shared" si="6"/>
        <v>0</v>
      </c>
      <c r="K59" s="55"/>
      <c r="L59" s="40" t="s">
        <v>235</v>
      </c>
      <c r="M59" s="39">
        <v>3.49</v>
      </c>
      <c r="N59" s="52"/>
      <c r="O59" s="50">
        <f t="shared" si="1"/>
        <v>0</v>
      </c>
    </row>
    <row r="60" spans="1:15" ht="12.75">
      <c r="A60" s="67" t="s">
        <v>236</v>
      </c>
      <c r="B60" s="43" t="s">
        <v>58</v>
      </c>
      <c r="C60" s="39">
        <v>0.29</v>
      </c>
      <c r="D60" s="49"/>
      <c r="E60" s="46">
        <f t="shared" si="7"/>
        <v>0</v>
      </c>
      <c r="F60" s="17"/>
      <c r="G60" s="42" t="s">
        <v>237</v>
      </c>
      <c r="H60" s="39">
        <v>0.95</v>
      </c>
      <c r="I60" s="52"/>
      <c r="J60" s="50">
        <f t="shared" si="6"/>
        <v>0</v>
      </c>
      <c r="K60" s="55"/>
      <c r="L60" s="40" t="s">
        <v>238</v>
      </c>
      <c r="M60" s="39">
        <v>3.59</v>
      </c>
      <c r="N60" s="52"/>
      <c r="O60" s="50">
        <f t="shared" si="1"/>
        <v>0</v>
      </c>
    </row>
    <row r="61" spans="1:15" ht="12.75">
      <c r="A61" s="67" t="s">
        <v>239</v>
      </c>
      <c r="B61" s="53" t="s">
        <v>240</v>
      </c>
      <c r="C61" s="39">
        <v>0.29</v>
      </c>
      <c r="D61" s="49"/>
      <c r="E61" s="46">
        <f t="shared" si="7"/>
        <v>0</v>
      </c>
      <c r="F61" s="17"/>
      <c r="G61" s="42" t="s">
        <v>241</v>
      </c>
      <c r="H61" s="39">
        <v>1.15</v>
      </c>
      <c r="I61" s="49"/>
      <c r="J61" s="50">
        <f t="shared" si="6"/>
        <v>0</v>
      </c>
      <c r="K61" s="55"/>
      <c r="L61" s="40" t="s">
        <v>242</v>
      </c>
      <c r="M61" s="39">
        <v>3.89</v>
      </c>
      <c r="N61" s="52"/>
      <c r="O61" s="50">
        <f t="shared" si="1"/>
        <v>0</v>
      </c>
    </row>
    <row r="62" spans="1:15" ht="12.75">
      <c r="A62" s="56" t="s">
        <v>243</v>
      </c>
      <c r="B62" s="43" t="s">
        <v>66</v>
      </c>
      <c r="C62" s="39">
        <v>0.29</v>
      </c>
      <c r="D62" s="49"/>
      <c r="E62" s="46">
        <f t="shared" si="7"/>
        <v>0</v>
      </c>
      <c r="F62" s="17"/>
      <c r="G62" s="56" t="s">
        <v>244</v>
      </c>
      <c r="H62" s="39">
        <v>0.95</v>
      </c>
      <c r="I62" s="52"/>
      <c r="J62" s="50">
        <f t="shared" si="6"/>
        <v>0</v>
      </c>
      <c r="K62" s="55"/>
      <c r="L62" s="40" t="s">
        <v>245</v>
      </c>
      <c r="M62" s="39">
        <v>3.99</v>
      </c>
      <c r="N62" s="52"/>
      <c r="O62" s="68">
        <f t="shared" si="1"/>
        <v>0</v>
      </c>
    </row>
    <row r="63" spans="1:15" ht="12.75">
      <c r="A63" s="56" t="s">
        <v>246</v>
      </c>
      <c r="B63" s="43" t="s">
        <v>247</v>
      </c>
      <c r="C63" s="39">
        <v>0.29</v>
      </c>
      <c r="D63" s="49"/>
      <c r="E63" s="46">
        <f>C63*D63</f>
        <v>0</v>
      </c>
      <c r="F63" s="17"/>
      <c r="G63" s="56" t="s">
        <v>248</v>
      </c>
      <c r="H63" s="39">
        <v>0.99</v>
      </c>
      <c r="I63" s="49"/>
      <c r="J63" s="50">
        <f t="shared" si="6"/>
        <v>0</v>
      </c>
      <c r="K63" s="55"/>
      <c r="L63" s="69" t="s">
        <v>249</v>
      </c>
      <c r="M63" s="70"/>
      <c r="N63" s="70"/>
      <c r="O63" s="71"/>
    </row>
    <row r="64" spans="1:15" ht="12.75">
      <c r="A64" s="56" t="s">
        <v>250</v>
      </c>
      <c r="B64" s="43" t="s">
        <v>78</v>
      </c>
      <c r="C64" s="39">
        <v>0.29</v>
      </c>
      <c r="D64" s="49"/>
      <c r="E64" s="46">
        <f t="shared" si="7"/>
        <v>0</v>
      </c>
      <c r="F64" s="17"/>
      <c r="G64" s="56" t="s">
        <v>251</v>
      </c>
      <c r="H64" s="39">
        <v>1.39</v>
      </c>
      <c r="I64" s="49"/>
      <c r="J64" s="50">
        <f t="shared" si="6"/>
        <v>0</v>
      </c>
      <c r="K64" s="55"/>
      <c r="L64" s="72" t="s">
        <v>252</v>
      </c>
      <c r="M64" s="73"/>
      <c r="N64" s="73"/>
      <c r="O64" s="74"/>
    </row>
    <row r="65" spans="1:15" ht="12.75">
      <c r="A65" s="67" t="s">
        <v>253</v>
      </c>
      <c r="B65" s="43" t="s">
        <v>82</v>
      </c>
      <c r="C65" s="39">
        <v>0.33</v>
      </c>
      <c r="D65" s="49"/>
      <c r="E65" s="46">
        <f t="shared" si="7"/>
        <v>0</v>
      </c>
      <c r="F65" s="17"/>
      <c r="G65" s="61" t="s">
        <v>254</v>
      </c>
      <c r="H65" s="62">
        <v>1.39</v>
      </c>
      <c r="I65" s="63"/>
      <c r="J65" s="50">
        <f t="shared" si="6"/>
        <v>0</v>
      </c>
      <c r="K65" s="55"/>
      <c r="L65" s="69" t="s">
        <v>255</v>
      </c>
      <c r="M65" s="70"/>
      <c r="N65" s="70"/>
      <c r="O65" s="71"/>
    </row>
    <row r="66" spans="1:15" ht="12.75">
      <c r="A66" s="56" t="s">
        <v>256</v>
      </c>
      <c r="B66" s="53" t="s">
        <v>86</v>
      </c>
      <c r="C66" s="39">
        <v>0.33</v>
      </c>
      <c r="D66" s="49"/>
      <c r="E66" s="46">
        <f t="shared" si="7"/>
        <v>0</v>
      </c>
      <c r="F66" s="17"/>
      <c r="G66" s="42" t="s">
        <v>257</v>
      </c>
      <c r="H66" s="39">
        <v>1.49</v>
      </c>
      <c r="I66" s="49"/>
      <c r="J66" s="50">
        <f t="shared" si="6"/>
        <v>0</v>
      </c>
      <c r="K66" s="55"/>
      <c r="L66" s="75" t="s">
        <v>258</v>
      </c>
      <c r="M66" s="60">
        <v>0.75</v>
      </c>
      <c r="N66" s="45"/>
      <c r="O66" s="68">
        <f aca="true" t="shared" si="8" ref="O66:O73">M66*N66</f>
        <v>0</v>
      </c>
    </row>
    <row r="67" spans="1:15" ht="12.75">
      <c r="A67" s="76" t="s">
        <v>259</v>
      </c>
      <c r="B67" s="53" t="s">
        <v>94</v>
      </c>
      <c r="C67" s="39">
        <v>0.35</v>
      </c>
      <c r="D67" s="49"/>
      <c r="E67" s="46">
        <f t="shared" si="7"/>
        <v>0</v>
      </c>
      <c r="F67" s="17"/>
      <c r="G67" s="56" t="s">
        <v>260</v>
      </c>
      <c r="H67" s="39">
        <v>1.59</v>
      </c>
      <c r="I67" s="49"/>
      <c r="J67" s="50">
        <f t="shared" si="6"/>
        <v>0</v>
      </c>
      <c r="K67" s="55"/>
      <c r="L67" s="75" t="s">
        <v>261</v>
      </c>
      <c r="M67" s="60">
        <v>0.79</v>
      </c>
      <c r="N67" s="45"/>
      <c r="O67" s="68">
        <f t="shared" si="8"/>
        <v>0</v>
      </c>
    </row>
    <row r="68" spans="1:15" ht="12.75">
      <c r="A68" s="77" t="s">
        <v>262</v>
      </c>
      <c r="B68" s="53" t="s">
        <v>263</v>
      </c>
      <c r="C68" s="39">
        <v>0.37</v>
      </c>
      <c r="D68" s="49"/>
      <c r="E68" s="46">
        <f t="shared" si="7"/>
        <v>0</v>
      </c>
      <c r="F68" s="17"/>
      <c r="G68" s="42" t="s">
        <v>264</v>
      </c>
      <c r="H68" s="39">
        <v>1.45</v>
      </c>
      <c r="I68" s="52"/>
      <c r="J68" s="50">
        <f t="shared" si="6"/>
        <v>0</v>
      </c>
      <c r="K68" s="55"/>
      <c r="L68" s="75" t="s">
        <v>265</v>
      </c>
      <c r="M68" s="60">
        <v>0.79</v>
      </c>
      <c r="N68" s="45"/>
      <c r="O68" s="68">
        <f t="shared" si="8"/>
        <v>0</v>
      </c>
    </row>
    <row r="69" spans="1:15" ht="12.75">
      <c r="A69" s="77" t="s">
        <v>266</v>
      </c>
      <c r="B69" s="53" t="s">
        <v>267</v>
      </c>
      <c r="C69" s="39">
        <v>0.39</v>
      </c>
      <c r="D69" s="49"/>
      <c r="E69" s="46">
        <f t="shared" si="7"/>
        <v>0</v>
      </c>
      <c r="F69" s="17"/>
      <c r="G69" s="56" t="s">
        <v>268</v>
      </c>
      <c r="H69" s="39">
        <v>1.99</v>
      </c>
      <c r="I69" s="49"/>
      <c r="J69" s="50">
        <f t="shared" si="6"/>
        <v>0</v>
      </c>
      <c r="K69" s="55"/>
      <c r="L69" s="75" t="s">
        <v>269</v>
      </c>
      <c r="M69" s="60">
        <v>0.85</v>
      </c>
      <c r="N69" s="45"/>
      <c r="O69" s="68">
        <f t="shared" si="8"/>
        <v>0</v>
      </c>
    </row>
    <row r="70" spans="1:15" ht="12.75">
      <c r="A70" s="36" t="s">
        <v>270</v>
      </c>
      <c r="B70" s="7"/>
      <c r="C70" s="8"/>
      <c r="E70" s="40"/>
      <c r="F70" s="17"/>
      <c r="G70" s="56" t="s">
        <v>271</v>
      </c>
      <c r="H70" s="39">
        <v>1.9</v>
      </c>
      <c r="I70" s="52"/>
      <c r="J70" s="50">
        <f t="shared" si="6"/>
        <v>0</v>
      </c>
      <c r="K70" s="55"/>
      <c r="L70" s="75" t="s">
        <v>272</v>
      </c>
      <c r="M70" s="60">
        <v>0.95</v>
      </c>
      <c r="N70" s="45"/>
      <c r="O70" s="68">
        <f t="shared" si="8"/>
        <v>0</v>
      </c>
    </row>
    <row r="71" spans="1:15" ht="12.75">
      <c r="A71" s="42" t="s">
        <v>273</v>
      </c>
      <c r="B71" s="53" t="s">
        <v>109</v>
      </c>
      <c r="C71" s="39">
        <v>0.29</v>
      </c>
      <c r="D71" s="49"/>
      <c r="E71" s="46">
        <f aca="true" t="shared" si="9" ref="E71:E93">C71*D71</f>
        <v>0</v>
      </c>
      <c r="F71" s="17"/>
      <c r="G71" s="56" t="s">
        <v>274</v>
      </c>
      <c r="H71" s="39">
        <v>2.99</v>
      </c>
      <c r="I71" s="49"/>
      <c r="J71" s="50">
        <f t="shared" si="6"/>
        <v>0</v>
      </c>
      <c r="K71" s="57"/>
      <c r="L71" s="42" t="s">
        <v>275</v>
      </c>
      <c r="M71" s="60">
        <v>0.99</v>
      </c>
      <c r="N71" s="45"/>
      <c r="O71" s="68">
        <f t="shared" si="8"/>
        <v>0</v>
      </c>
    </row>
    <row r="72" spans="1:15" ht="12.75">
      <c r="A72" s="42" t="s">
        <v>276</v>
      </c>
      <c r="B72" s="53" t="s">
        <v>117</v>
      </c>
      <c r="C72" s="39">
        <v>0.33</v>
      </c>
      <c r="D72" s="49"/>
      <c r="E72" s="46">
        <f t="shared" si="9"/>
        <v>0</v>
      </c>
      <c r="F72" s="17"/>
      <c r="G72" s="56" t="s">
        <v>277</v>
      </c>
      <c r="H72" s="39">
        <v>2.89</v>
      </c>
      <c r="I72" s="52"/>
      <c r="J72" s="50">
        <f t="shared" si="6"/>
        <v>0</v>
      </c>
      <c r="K72" s="55"/>
      <c r="L72" s="75" t="s">
        <v>278</v>
      </c>
      <c r="M72" s="60">
        <v>1.09</v>
      </c>
      <c r="N72" s="45"/>
      <c r="O72" s="68">
        <f t="shared" si="8"/>
        <v>0</v>
      </c>
    </row>
    <row r="73" spans="1:15" ht="12.75">
      <c r="A73" s="42" t="s">
        <v>279</v>
      </c>
      <c r="B73" s="53" t="s">
        <v>125</v>
      </c>
      <c r="C73" s="39">
        <v>0.35</v>
      </c>
      <c r="D73" s="49"/>
      <c r="E73" s="46">
        <f t="shared" si="9"/>
        <v>0</v>
      </c>
      <c r="F73" s="17"/>
      <c r="G73" s="42" t="s">
        <v>280</v>
      </c>
      <c r="H73" s="39">
        <v>3.49</v>
      </c>
      <c r="I73" s="49"/>
      <c r="J73" s="50">
        <f t="shared" si="6"/>
        <v>0</v>
      </c>
      <c r="K73" s="55"/>
      <c r="L73" s="75" t="s">
        <v>281</v>
      </c>
      <c r="M73" s="60">
        <v>1.49</v>
      </c>
      <c r="N73" s="45"/>
      <c r="O73" s="68">
        <f t="shared" si="8"/>
        <v>0</v>
      </c>
    </row>
    <row r="74" spans="1:15" ht="12.75">
      <c r="A74" s="42" t="s">
        <v>282</v>
      </c>
      <c r="B74" s="53" t="s">
        <v>129</v>
      </c>
      <c r="C74" s="39">
        <v>0.35</v>
      </c>
      <c r="D74" s="49"/>
      <c r="E74" s="46">
        <f t="shared" si="9"/>
        <v>0</v>
      </c>
      <c r="F74" s="17"/>
      <c r="G74" s="42" t="s">
        <v>283</v>
      </c>
      <c r="H74" s="39">
        <v>3.99</v>
      </c>
      <c r="I74" s="49"/>
      <c r="J74" s="50">
        <f t="shared" si="6"/>
        <v>0</v>
      </c>
      <c r="K74" s="55"/>
      <c r="L74" s="78" t="s">
        <v>284</v>
      </c>
      <c r="M74" s="79"/>
      <c r="N74" s="79"/>
      <c r="O74" s="80"/>
    </row>
    <row r="75" spans="1:15" ht="12.75">
      <c r="A75" s="42" t="s">
        <v>285</v>
      </c>
      <c r="B75" s="53" t="s">
        <v>286</v>
      </c>
      <c r="C75" s="39">
        <v>0.38</v>
      </c>
      <c r="D75" s="49"/>
      <c r="E75" s="46">
        <f t="shared" si="9"/>
        <v>0</v>
      </c>
      <c r="F75" s="17"/>
      <c r="G75" s="58" t="s">
        <v>287</v>
      </c>
      <c r="H75" s="39"/>
      <c r="I75" s="40"/>
      <c r="J75" s="40"/>
      <c r="K75" s="55"/>
      <c r="L75" s="81" t="s">
        <v>258</v>
      </c>
      <c r="M75" s="39">
        <v>0.25</v>
      </c>
      <c r="N75" s="52"/>
      <c r="O75" s="68">
        <f aca="true" t="shared" si="10" ref="O75:O86">M75*N75</f>
        <v>0</v>
      </c>
    </row>
    <row r="76" spans="1:15" ht="12.75">
      <c r="A76" s="42" t="s">
        <v>288</v>
      </c>
      <c r="B76" s="53" t="s">
        <v>137</v>
      </c>
      <c r="C76" s="39">
        <v>0.38</v>
      </c>
      <c r="D76" s="49"/>
      <c r="E76" s="46">
        <f t="shared" si="9"/>
        <v>0</v>
      </c>
      <c r="F76" s="17"/>
      <c r="G76" s="42" t="s">
        <v>289</v>
      </c>
      <c r="H76" s="39">
        <v>2.25</v>
      </c>
      <c r="I76" s="49"/>
      <c r="J76" s="50">
        <f>H76*I76</f>
        <v>0</v>
      </c>
      <c r="K76" s="55"/>
      <c r="L76" s="81" t="s">
        <v>290</v>
      </c>
      <c r="M76" s="39">
        <v>0.3</v>
      </c>
      <c r="N76" s="52"/>
      <c r="O76" s="68">
        <f t="shared" si="10"/>
        <v>0</v>
      </c>
    </row>
    <row r="77" spans="1:15" ht="12.75">
      <c r="A77" s="42" t="s">
        <v>291</v>
      </c>
      <c r="B77" s="53" t="s">
        <v>292</v>
      </c>
      <c r="C77" s="39">
        <v>0.38</v>
      </c>
      <c r="D77" s="49"/>
      <c r="E77" s="46">
        <f>C77*D77</f>
        <v>0</v>
      </c>
      <c r="F77" s="17"/>
      <c r="G77" s="56" t="s">
        <v>293</v>
      </c>
      <c r="H77" s="39">
        <v>2.79</v>
      </c>
      <c r="I77" s="49"/>
      <c r="J77" s="50">
        <f>H77*I77</f>
        <v>0</v>
      </c>
      <c r="K77" s="55"/>
      <c r="L77" s="81" t="s">
        <v>261</v>
      </c>
      <c r="M77" s="39">
        <v>0.35</v>
      </c>
      <c r="N77" s="52"/>
      <c r="O77" s="68">
        <f t="shared" si="10"/>
        <v>0</v>
      </c>
    </row>
    <row r="78" spans="1:15" ht="12.75">
      <c r="A78" s="42" t="s">
        <v>294</v>
      </c>
      <c r="B78" s="43" t="s">
        <v>149</v>
      </c>
      <c r="C78" s="39">
        <v>0.38</v>
      </c>
      <c r="D78" s="49"/>
      <c r="E78" s="46">
        <f t="shared" si="9"/>
        <v>0</v>
      </c>
      <c r="F78" s="17"/>
      <c r="G78" s="56" t="s">
        <v>295</v>
      </c>
      <c r="H78" s="39">
        <v>4.49</v>
      </c>
      <c r="I78" s="49"/>
      <c r="J78" s="50">
        <f>H78*I78</f>
        <v>0</v>
      </c>
      <c r="K78" s="55"/>
      <c r="L78" s="81" t="s">
        <v>265</v>
      </c>
      <c r="M78" s="39">
        <v>0.4</v>
      </c>
      <c r="N78" s="52"/>
      <c r="O78" s="68">
        <f t="shared" si="10"/>
        <v>0</v>
      </c>
    </row>
    <row r="79" spans="1:15" ht="12.75">
      <c r="A79" s="42" t="s">
        <v>296</v>
      </c>
      <c r="B79" s="53" t="s">
        <v>153</v>
      </c>
      <c r="C79" s="39">
        <v>0.39</v>
      </c>
      <c r="D79" s="49"/>
      <c r="E79" s="46">
        <f t="shared" si="9"/>
        <v>0</v>
      </c>
      <c r="F79" s="17"/>
      <c r="G79" s="78" t="s">
        <v>297</v>
      </c>
      <c r="H79" s="82"/>
      <c r="I79" s="80"/>
      <c r="J79" s="40"/>
      <c r="K79" s="55"/>
      <c r="L79" s="81" t="s">
        <v>269</v>
      </c>
      <c r="M79" s="39">
        <v>0.49</v>
      </c>
      <c r="N79" s="52"/>
      <c r="O79" s="68">
        <f t="shared" si="10"/>
        <v>0</v>
      </c>
    </row>
    <row r="80" spans="1:15" ht="12.75">
      <c r="A80" s="42" t="s">
        <v>298</v>
      </c>
      <c r="B80" s="53" t="s">
        <v>157</v>
      </c>
      <c r="C80" s="39">
        <v>0.39</v>
      </c>
      <c r="D80" s="49"/>
      <c r="E80" s="46">
        <f t="shared" si="9"/>
        <v>0</v>
      </c>
      <c r="F80" s="17"/>
      <c r="G80" s="83" t="s">
        <v>299</v>
      </c>
      <c r="H80" s="39">
        <v>2.1</v>
      </c>
      <c r="I80" s="52"/>
      <c r="J80" s="50">
        <f>H80*I80</f>
        <v>0</v>
      </c>
      <c r="K80" s="55"/>
      <c r="L80" s="81" t="s">
        <v>272</v>
      </c>
      <c r="M80" s="39">
        <v>0.59</v>
      </c>
      <c r="N80" s="52"/>
      <c r="O80" s="68">
        <f t="shared" si="10"/>
        <v>0</v>
      </c>
    </row>
    <row r="81" spans="1:15" ht="12.75">
      <c r="A81" s="42" t="s">
        <v>300</v>
      </c>
      <c r="B81" s="53" t="s">
        <v>165</v>
      </c>
      <c r="C81" s="39">
        <v>0.45</v>
      </c>
      <c r="D81" s="49"/>
      <c r="E81" s="46">
        <f t="shared" si="9"/>
        <v>0</v>
      </c>
      <c r="F81" s="17"/>
      <c r="G81" s="83" t="s">
        <v>301</v>
      </c>
      <c r="H81" s="39">
        <v>1.62</v>
      </c>
      <c r="I81" s="52"/>
      <c r="J81" s="50">
        <f>H81*I81</f>
        <v>0</v>
      </c>
      <c r="K81" s="55"/>
      <c r="L81" s="81" t="s">
        <v>275</v>
      </c>
      <c r="M81" s="39">
        <v>0.69</v>
      </c>
      <c r="N81" s="52"/>
      <c r="O81" s="68">
        <f t="shared" si="10"/>
        <v>0</v>
      </c>
    </row>
    <row r="82" spans="1:15" ht="12.75">
      <c r="A82" s="42" t="s">
        <v>302</v>
      </c>
      <c r="B82" s="53" t="s">
        <v>303</v>
      </c>
      <c r="C82" s="39">
        <v>0.46</v>
      </c>
      <c r="D82" s="49"/>
      <c r="E82" s="46">
        <f t="shared" si="9"/>
        <v>0</v>
      </c>
      <c r="F82" s="17"/>
      <c r="G82" s="83" t="s">
        <v>304</v>
      </c>
      <c r="H82" s="39">
        <v>2.1</v>
      </c>
      <c r="I82" s="52"/>
      <c r="J82" s="50">
        <f>H82*I82</f>
        <v>0</v>
      </c>
      <c r="K82" s="55"/>
      <c r="L82" s="81" t="s">
        <v>278</v>
      </c>
      <c r="M82" s="39">
        <v>0.75</v>
      </c>
      <c r="N82" s="52"/>
      <c r="O82" s="68">
        <f t="shared" si="10"/>
        <v>0</v>
      </c>
    </row>
    <row r="83" spans="1:15" ht="12.75">
      <c r="A83" s="42" t="s">
        <v>305</v>
      </c>
      <c r="B83" s="53" t="s">
        <v>303</v>
      </c>
      <c r="C83" s="39">
        <v>0.47</v>
      </c>
      <c r="D83" s="49"/>
      <c r="E83" s="46">
        <f>C83*D83</f>
        <v>0</v>
      </c>
      <c r="F83" s="17"/>
      <c r="G83" s="83" t="s">
        <v>306</v>
      </c>
      <c r="H83" s="39">
        <v>2.1</v>
      </c>
      <c r="I83" s="52"/>
      <c r="J83" s="50">
        <f>H83*I83</f>
        <v>0</v>
      </c>
      <c r="K83" s="55"/>
      <c r="L83" s="81" t="s">
        <v>307</v>
      </c>
      <c r="M83" s="39">
        <v>0.79</v>
      </c>
      <c r="N83" s="52"/>
      <c r="O83" s="68">
        <f t="shared" si="10"/>
        <v>0</v>
      </c>
    </row>
    <row r="84" spans="1:15" ht="12.75">
      <c r="A84" s="42" t="s">
        <v>308</v>
      </c>
      <c r="B84" s="53" t="s">
        <v>303</v>
      </c>
      <c r="C84" s="39">
        <v>0.48</v>
      </c>
      <c r="D84" s="49"/>
      <c r="E84" s="46">
        <f>C84*D84</f>
        <v>0</v>
      </c>
      <c r="F84" s="17"/>
      <c r="G84" s="78" t="s">
        <v>309</v>
      </c>
      <c r="H84" s="82"/>
      <c r="I84" s="80"/>
      <c r="J84" s="40"/>
      <c r="K84" s="55"/>
      <c r="L84" s="81" t="s">
        <v>310</v>
      </c>
      <c r="M84" s="39">
        <v>0.89</v>
      </c>
      <c r="N84" s="52"/>
      <c r="O84" s="68">
        <f t="shared" si="10"/>
        <v>0</v>
      </c>
    </row>
    <row r="85" spans="1:15" ht="12.75">
      <c r="A85" s="56" t="s">
        <v>311</v>
      </c>
      <c r="B85" s="43" t="s">
        <v>177</v>
      </c>
      <c r="C85" s="39">
        <v>0.49</v>
      </c>
      <c r="D85" s="49"/>
      <c r="E85" s="46">
        <f t="shared" si="9"/>
        <v>0</v>
      </c>
      <c r="F85" s="17"/>
      <c r="G85" s="83" t="s">
        <v>299</v>
      </c>
      <c r="H85" s="39">
        <v>1.18</v>
      </c>
      <c r="I85" s="52"/>
      <c r="J85" s="50">
        <f aca="true" t="shared" si="11" ref="J85:J90">H85*I85</f>
        <v>0</v>
      </c>
      <c r="K85" s="55"/>
      <c r="L85" s="81" t="s">
        <v>312</v>
      </c>
      <c r="M85" s="39">
        <v>0.95</v>
      </c>
      <c r="N85" s="52"/>
      <c r="O85" s="68">
        <f t="shared" si="10"/>
        <v>0</v>
      </c>
    </row>
    <row r="86" spans="1:15" ht="12.75">
      <c r="A86" s="56" t="s">
        <v>313</v>
      </c>
      <c r="B86" s="53" t="s">
        <v>185</v>
      </c>
      <c r="C86" s="39">
        <v>0.55</v>
      </c>
      <c r="D86" s="49"/>
      <c r="E86" s="46">
        <f t="shared" si="9"/>
        <v>0</v>
      </c>
      <c r="F86" s="17"/>
      <c r="G86" s="83" t="s">
        <v>301</v>
      </c>
      <c r="H86" s="39">
        <v>0.59</v>
      </c>
      <c r="I86" s="52"/>
      <c r="J86" s="50">
        <f t="shared" si="11"/>
        <v>0</v>
      </c>
      <c r="K86" s="55"/>
      <c r="L86" s="81" t="s">
        <v>314</v>
      </c>
      <c r="M86" s="39">
        <v>0.99</v>
      </c>
      <c r="N86" s="52"/>
      <c r="O86" s="68">
        <f t="shared" si="10"/>
        <v>0</v>
      </c>
    </row>
    <row r="87" spans="1:15" ht="12.75">
      <c r="A87" s="56" t="s">
        <v>315</v>
      </c>
      <c r="B87" s="53" t="s">
        <v>316</v>
      </c>
      <c r="C87" s="39">
        <v>0.69</v>
      </c>
      <c r="D87" s="49"/>
      <c r="E87" s="46">
        <f t="shared" si="9"/>
        <v>0</v>
      </c>
      <c r="F87" s="17"/>
      <c r="G87" s="83" t="s">
        <v>317</v>
      </c>
      <c r="H87" s="39">
        <v>1.26</v>
      </c>
      <c r="I87" s="52"/>
      <c r="J87" s="50">
        <f t="shared" si="11"/>
        <v>0</v>
      </c>
      <c r="K87" s="84"/>
      <c r="L87" s="69" t="s">
        <v>318</v>
      </c>
      <c r="M87" s="70"/>
      <c r="N87" s="70"/>
      <c r="O87" s="71"/>
    </row>
    <row r="88" spans="1:15" ht="12.75">
      <c r="A88" s="56" t="s">
        <v>319</v>
      </c>
      <c r="B88" s="53" t="s">
        <v>197</v>
      </c>
      <c r="C88" s="39">
        <v>0.79</v>
      </c>
      <c r="D88" s="49"/>
      <c r="E88" s="46">
        <f t="shared" si="9"/>
        <v>0</v>
      </c>
      <c r="F88" s="17"/>
      <c r="G88" s="83" t="s">
        <v>320</v>
      </c>
      <c r="H88" s="39">
        <v>0.59</v>
      </c>
      <c r="I88" s="52"/>
      <c r="J88" s="50">
        <f t="shared" si="11"/>
        <v>0</v>
      </c>
      <c r="K88" s="84"/>
      <c r="L88" s="72" t="s">
        <v>321</v>
      </c>
      <c r="M88" s="73"/>
      <c r="N88" s="73"/>
      <c r="O88" s="74"/>
    </row>
    <row r="89" spans="1:15" ht="12.75">
      <c r="A89" s="42" t="s">
        <v>322</v>
      </c>
      <c r="B89" s="53" t="s">
        <v>323</v>
      </c>
      <c r="C89" s="39">
        <v>0.99</v>
      </c>
      <c r="D89" s="49"/>
      <c r="E89" s="46">
        <f t="shared" si="9"/>
        <v>0</v>
      </c>
      <c r="F89" s="17"/>
      <c r="G89" s="83" t="s">
        <v>304</v>
      </c>
      <c r="H89" s="39">
        <v>1.18</v>
      </c>
      <c r="I89" s="52"/>
      <c r="J89" s="50">
        <f t="shared" si="11"/>
        <v>0</v>
      </c>
      <c r="K89" s="17"/>
      <c r="L89" s="69" t="s">
        <v>324</v>
      </c>
      <c r="M89" s="70"/>
      <c r="N89" s="70"/>
      <c r="O89" s="71"/>
    </row>
    <row r="90" spans="1:15" ht="12.75">
      <c r="A90" s="42" t="s">
        <v>325</v>
      </c>
      <c r="B90" s="53" t="s">
        <v>323</v>
      </c>
      <c r="C90" s="39">
        <v>1.15</v>
      </c>
      <c r="D90" s="49"/>
      <c r="E90" s="46">
        <f>C90*D90</f>
        <v>0</v>
      </c>
      <c r="F90" s="17"/>
      <c r="G90" s="83" t="s">
        <v>326</v>
      </c>
      <c r="H90" s="39">
        <v>0.63</v>
      </c>
      <c r="I90" s="52"/>
      <c r="J90" s="50">
        <f t="shared" si="11"/>
        <v>0</v>
      </c>
      <c r="K90" s="17"/>
      <c r="L90" s="75" t="s">
        <v>258</v>
      </c>
      <c r="M90" s="60">
        <v>0.75</v>
      </c>
      <c r="N90" s="49"/>
      <c r="O90" s="68">
        <f>M90*N90</f>
        <v>0</v>
      </c>
    </row>
    <row r="91" spans="1:15" ht="12.75">
      <c r="A91" s="42" t="s">
        <v>327</v>
      </c>
      <c r="B91" s="53" t="s">
        <v>217</v>
      </c>
      <c r="C91" s="39">
        <v>1.45</v>
      </c>
      <c r="D91" s="49"/>
      <c r="E91" s="46">
        <f t="shared" si="9"/>
        <v>0</v>
      </c>
      <c r="F91" s="17"/>
      <c r="G91" s="83" t="s">
        <v>328</v>
      </c>
      <c r="H91" s="39">
        <v>3.27</v>
      </c>
      <c r="I91" s="52"/>
      <c r="J91" s="50">
        <f>H91*I91</f>
        <v>0</v>
      </c>
      <c r="K91" s="17"/>
      <c r="L91" s="75" t="s">
        <v>329</v>
      </c>
      <c r="M91" s="60">
        <v>0.75</v>
      </c>
      <c r="N91" s="49"/>
      <c r="O91" s="68">
        <f>M91*N91</f>
        <v>0</v>
      </c>
    </row>
    <row r="92" spans="1:15" ht="12.75">
      <c r="A92" s="42" t="s">
        <v>330</v>
      </c>
      <c r="B92" s="53" t="s">
        <v>331</v>
      </c>
      <c r="C92" s="54">
        <v>1.95</v>
      </c>
      <c r="D92" s="49"/>
      <c r="E92" s="46">
        <f t="shared" si="9"/>
        <v>0</v>
      </c>
      <c r="F92" s="17"/>
      <c r="G92" s="83" t="s">
        <v>332</v>
      </c>
      <c r="H92" s="39">
        <v>1.07</v>
      </c>
      <c r="I92" s="52"/>
      <c r="J92" s="50">
        <f aca="true" t="shared" si="12" ref="J92:J98">H92*I92</f>
        <v>0</v>
      </c>
      <c r="K92" s="17"/>
      <c r="L92" s="75" t="s">
        <v>333</v>
      </c>
      <c r="M92" s="60">
        <v>0.89</v>
      </c>
      <c r="N92" s="49"/>
      <c r="O92" s="68">
        <f>M92*N92</f>
        <v>0</v>
      </c>
    </row>
    <row r="93" spans="1:15" ht="12.75">
      <c r="A93" s="42" t="s">
        <v>334</v>
      </c>
      <c r="B93" s="53" t="s">
        <v>335</v>
      </c>
      <c r="C93" s="54">
        <v>2.49</v>
      </c>
      <c r="D93" s="49"/>
      <c r="E93" s="46">
        <f t="shared" si="9"/>
        <v>0</v>
      </c>
      <c r="F93" s="17"/>
      <c r="G93" s="83" t="s">
        <v>336</v>
      </c>
      <c r="H93" s="39">
        <v>5.33</v>
      </c>
      <c r="I93" s="52"/>
      <c r="J93" s="50">
        <f t="shared" si="12"/>
        <v>0</v>
      </c>
      <c r="K93" s="17"/>
      <c r="L93" s="72" t="s">
        <v>337</v>
      </c>
      <c r="M93" s="73"/>
      <c r="N93" s="73"/>
      <c r="O93" s="74"/>
    </row>
    <row r="94" spans="1:15" ht="12.75">
      <c r="A94" s="36" t="s">
        <v>338</v>
      </c>
      <c r="B94" s="7"/>
      <c r="C94" s="7"/>
      <c r="F94" s="17"/>
      <c r="G94" s="83" t="s">
        <v>339</v>
      </c>
      <c r="H94" s="39">
        <v>1.18</v>
      </c>
      <c r="I94" s="52"/>
      <c r="J94" s="50">
        <f>H94*I94</f>
        <v>0</v>
      </c>
      <c r="K94" s="17"/>
      <c r="L94" s="69" t="s">
        <v>324</v>
      </c>
      <c r="M94" s="70"/>
      <c r="N94" s="70"/>
      <c r="O94" s="71"/>
    </row>
    <row r="95" spans="1:15" ht="12.75">
      <c r="A95" s="42" t="s">
        <v>108</v>
      </c>
      <c r="B95" s="43" t="s">
        <v>340</v>
      </c>
      <c r="C95" s="39">
        <v>0.24</v>
      </c>
      <c r="D95" s="85"/>
      <c r="E95" s="46">
        <f>C95*D95</f>
        <v>0</v>
      </c>
      <c r="F95" s="17"/>
      <c r="G95" s="83" t="s">
        <v>341</v>
      </c>
      <c r="H95" s="39">
        <v>0.59</v>
      </c>
      <c r="I95" s="52"/>
      <c r="J95" s="50">
        <f>H95*I95</f>
        <v>0</v>
      </c>
      <c r="K95" s="17"/>
      <c r="L95" s="75" t="s">
        <v>342</v>
      </c>
      <c r="M95" s="60">
        <v>0.89</v>
      </c>
      <c r="N95" s="49"/>
      <c r="O95" s="68">
        <f>M95*N95</f>
        <v>0</v>
      </c>
    </row>
    <row r="96" spans="1:15" ht="12.75">
      <c r="A96" s="42" t="s">
        <v>128</v>
      </c>
      <c r="B96" s="43" t="s">
        <v>343</v>
      </c>
      <c r="C96" s="39">
        <v>0.26</v>
      </c>
      <c r="D96" s="85"/>
      <c r="E96" s="46">
        <f>C96*D96</f>
        <v>0</v>
      </c>
      <c r="F96" s="17"/>
      <c r="G96" s="83" t="s">
        <v>344</v>
      </c>
      <c r="H96" s="39">
        <v>1.07</v>
      </c>
      <c r="I96" s="52"/>
      <c r="J96" s="50">
        <f>H96*I96</f>
        <v>0</v>
      </c>
      <c r="K96" s="17"/>
      <c r="L96" s="75" t="s">
        <v>345</v>
      </c>
      <c r="M96" s="60">
        <v>0.89</v>
      </c>
      <c r="N96" s="49"/>
      <c r="O96" s="68">
        <f>M96*N96</f>
        <v>0</v>
      </c>
    </row>
    <row r="97" spans="1:15" ht="12.75">
      <c r="A97" s="42" t="s">
        <v>152</v>
      </c>
      <c r="B97" s="53" t="s">
        <v>346</v>
      </c>
      <c r="C97" s="39">
        <v>0.29</v>
      </c>
      <c r="D97" s="85"/>
      <c r="E97" s="46">
        <f>C97*D97</f>
        <v>0</v>
      </c>
      <c r="F97" s="17"/>
      <c r="G97" s="83" t="s">
        <v>347</v>
      </c>
      <c r="H97" s="39">
        <v>8.93</v>
      </c>
      <c r="I97" s="52"/>
      <c r="J97" s="50">
        <f t="shared" si="12"/>
        <v>0</v>
      </c>
      <c r="K97" s="17"/>
      <c r="L97" s="75" t="s">
        <v>348</v>
      </c>
      <c r="M97" s="60">
        <v>1.29</v>
      </c>
      <c r="N97" s="49"/>
      <c r="O97" s="68">
        <f>M97*N97</f>
        <v>0</v>
      </c>
    </row>
    <row r="98" spans="1:15" ht="12.75">
      <c r="A98" s="42" t="s">
        <v>176</v>
      </c>
      <c r="B98" s="43" t="s">
        <v>349</v>
      </c>
      <c r="C98" s="39">
        <v>0.39</v>
      </c>
      <c r="D98" s="85"/>
      <c r="E98" s="46">
        <f>C98*D98</f>
        <v>0</v>
      </c>
      <c r="F98" s="17"/>
      <c r="G98" s="83" t="s">
        <v>350</v>
      </c>
      <c r="H98" s="39">
        <v>3.57</v>
      </c>
      <c r="I98" s="52"/>
      <c r="J98" s="50">
        <f t="shared" si="12"/>
        <v>0</v>
      </c>
      <c r="K98" s="17"/>
      <c r="L98" s="75" t="s">
        <v>351</v>
      </c>
      <c r="M98" s="60">
        <v>1.49</v>
      </c>
      <c r="N98" s="49"/>
      <c r="O98" s="68">
        <f>M98*N98</f>
        <v>0</v>
      </c>
    </row>
    <row r="99" spans="1:15" ht="12.75">
      <c r="A99" s="36" t="s">
        <v>352</v>
      </c>
      <c r="B99" s="86"/>
      <c r="C99" s="86"/>
      <c r="D99" s="40"/>
      <c r="E99" s="87">
        <f>SUM(E9:E98)</f>
        <v>0</v>
      </c>
      <c r="F99" s="17"/>
      <c r="G99" s="88" t="s">
        <v>353</v>
      </c>
      <c r="H99" s="82"/>
      <c r="I99" s="79"/>
      <c r="J99" s="87">
        <f>SUM(J9:J98)</f>
        <v>0</v>
      </c>
      <c r="K99" s="17"/>
      <c r="L99" s="88" t="s">
        <v>354</v>
      </c>
      <c r="M99" s="79"/>
      <c r="N99" s="79"/>
      <c r="O99" s="87">
        <f>SUM(O9:O98)</f>
        <v>0</v>
      </c>
    </row>
    <row r="100" spans="1:15" ht="12.75">
      <c r="A100" s="89"/>
      <c r="B100" s="90"/>
      <c r="C100" s="90"/>
      <c r="D100" s="91"/>
      <c r="E100" s="92" t="s">
        <v>28</v>
      </c>
      <c r="F100" s="13"/>
      <c r="G100" s="93"/>
      <c r="H100" s="94"/>
      <c r="I100" s="91"/>
      <c r="J100" s="92" t="s">
        <v>28</v>
      </c>
      <c r="K100" s="13"/>
      <c r="L100" s="93"/>
      <c r="M100" s="91"/>
      <c r="N100" s="91"/>
      <c r="O100" s="92" t="s">
        <v>28</v>
      </c>
    </row>
    <row r="101" spans="1:15" ht="12.75">
      <c r="A101" s="89"/>
      <c r="B101" s="90"/>
      <c r="C101" s="90"/>
      <c r="D101" s="91"/>
      <c r="E101" s="95" t="s">
        <v>28</v>
      </c>
      <c r="F101" s="13"/>
      <c r="G101" s="93"/>
      <c r="H101" s="94"/>
      <c r="I101" s="91"/>
      <c r="J101" s="96"/>
      <c r="K101" s="13"/>
      <c r="L101" s="93"/>
      <c r="M101" s="91"/>
      <c r="N101" s="91"/>
      <c r="O101" s="96"/>
    </row>
    <row r="102" spans="1:13" ht="12.75">
      <c r="A102" s="89"/>
      <c r="B102" s="90"/>
      <c r="C102" s="90"/>
      <c r="D102" s="91"/>
      <c r="E102" s="96"/>
      <c r="F102" s="13"/>
      <c r="G102" s="93"/>
      <c r="H102" s="94"/>
      <c r="I102" s="91"/>
      <c r="J102" s="96"/>
      <c r="K102" s="13"/>
      <c r="L102" s="93"/>
      <c r="M102" s="91"/>
    </row>
    <row r="103" spans="1:15" ht="12.75">
      <c r="A103" s="89"/>
      <c r="B103" s="90"/>
      <c r="C103" s="90"/>
      <c r="D103" s="91"/>
      <c r="E103" s="96"/>
      <c r="F103" s="13"/>
      <c r="G103" s="93"/>
      <c r="H103" s="94"/>
      <c r="I103" s="91"/>
      <c r="J103" s="96"/>
      <c r="K103" s="13"/>
      <c r="L103" s="93"/>
      <c r="M103" s="91"/>
      <c r="N103" s="91"/>
      <c r="O103" s="96"/>
    </row>
    <row r="104" spans="2:15" ht="12.75">
      <c r="B104" s="7"/>
      <c r="C104" s="7"/>
      <c r="G104" s="7"/>
      <c r="H104" s="8"/>
      <c r="N104" s="91"/>
      <c r="O104" s="96"/>
    </row>
    <row r="105" spans="1:8" ht="12.75">
      <c r="A105" s="2" t="s">
        <v>355</v>
      </c>
      <c r="B105" s="7"/>
      <c r="C105" s="7"/>
      <c r="E105" s="97">
        <f>E99+J99+O99</f>
        <v>0</v>
      </c>
      <c r="F105" s="13"/>
      <c r="G105" s="7"/>
      <c r="H105" s="8"/>
    </row>
    <row r="106" spans="1:8" ht="12.75">
      <c r="A106" s="98" t="s">
        <v>356</v>
      </c>
      <c r="B106" s="7"/>
      <c r="C106" s="7"/>
      <c r="E106" s="99">
        <f>IF(E105&lt;100,0,(E105*0.12*-1))</f>
        <v>0</v>
      </c>
      <c r="F106" s="13"/>
      <c r="G106" s="7"/>
      <c r="H106" s="8"/>
    </row>
    <row r="107" spans="1:8" ht="12.75">
      <c r="A107" s="98" t="s">
        <v>357</v>
      </c>
      <c r="B107" s="7"/>
      <c r="C107" s="7"/>
      <c r="E107" s="99">
        <f>IF(E105&lt;1000,0,(E105*0.16*-1))</f>
        <v>0</v>
      </c>
      <c r="F107" s="13"/>
      <c r="G107" s="7"/>
      <c r="H107" s="8"/>
    </row>
    <row r="108" spans="1:15" ht="12.75">
      <c r="A108" s="100" t="s">
        <v>358</v>
      </c>
      <c r="B108" s="7"/>
      <c r="C108" s="7"/>
      <c r="E108" s="101">
        <v>0</v>
      </c>
      <c r="F108" s="102" t="s">
        <v>359</v>
      </c>
      <c r="G108" s="103" t="s">
        <v>360</v>
      </c>
      <c r="H108" s="104"/>
      <c r="I108" s="105"/>
      <c r="J108" s="106"/>
      <c r="K108" s="106"/>
      <c r="L108" s="106"/>
      <c r="M108" s="106"/>
      <c r="N108" s="106"/>
      <c r="O108" s="106"/>
    </row>
    <row r="109" spans="1:10" ht="12.75">
      <c r="A109" s="98" t="s">
        <v>361</v>
      </c>
      <c r="B109" s="107"/>
      <c r="C109" s="107"/>
      <c r="D109" s="108"/>
      <c r="E109" s="101">
        <v>0</v>
      </c>
      <c r="F109" s="13"/>
      <c r="G109" s="109" t="s">
        <v>362</v>
      </c>
      <c r="H109" s="110"/>
      <c r="I109" s="111"/>
      <c r="J109" s="111"/>
    </row>
    <row r="110" spans="1:12" ht="12.75">
      <c r="A110" s="2" t="s">
        <v>363</v>
      </c>
      <c r="B110" s="7"/>
      <c r="C110" s="7"/>
      <c r="E110" s="99">
        <f>SUM(E105:E109)</f>
        <v>0</v>
      </c>
      <c r="F110" s="13"/>
      <c r="G110" s="112"/>
      <c r="H110" s="113"/>
      <c r="I110" s="108"/>
      <c r="K110" s="114"/>
      <c r="L110" s="115">
        <f>E110*1.3</f>
        <v>0</v>
      </c>
    </row>
    <row r="111" spans="2:8" ht="12.75">
      <c r="B111" s="7"/>
      <c r="C111" s="7"/>
      <c r="F111" s="13"/>
      <c r="G111" s="116"/>
      <c r="H111" s="114"/>
    </row>
    <row r="112" spans="1:8" ht="12.75">
      <c r="A112" s="2" t="s">
        <v>364</v>
      </c>
      <c r="B112" s="7"/>
      <c r="C112" s="7"/>
      <c r="G112" s="117"/>
      <c r="H112" s="8"/>
    </row>
    <row r="113" spans="1:8" ht="12.75">
      <c r="A113" t="s">
        <v>365</v>
      </c>
      <c r="B113" s="118" t="s">
        <v>28</v>
      </c>
      <c r="C113" s="119"/>
      <c r="D113" s="106"/>
      <c r="E113" s="106"/>
      <c r="F113" s="120"/>
      <c r="G113" s="121"/>
      <c r="H113" s="122"/>
    </row>
    <row r="114" spans="1:8" ht="12.75">
      <c r="A114" t="s">
        <v>366</v>
      </c>
      <c r="B114" s="118"/>
      <c r="C114" s="119"/>
      <c r="D114" s="106"/>
      <c r="E114" s="106"/>
      <c r="F114" s="120"/>
      <c r="G114" s="123"/>
      <c r="H114" s="122"/>
    </row>
    <row r="115" spans="1:8" ht="12.75">
      <c r="A115" t="s">
        <v>367</v>
      </c>
      <c r="B115" s="118"/>
      <c r="C115" s="119"/>
      <c r="D115" s="106"/>
      <c r="E115" s="106"/>
      <c r="F115" s="120"/>
      <c r="G115" s="123"/>
      <c r="H115" s="122"/>
    </row>
    <row r="116" spans="1:8" ht="12.75">
      <c r="A116" t="s">
        <v>368</v>
      </c>
      <c r="B116" s="118"/>
      <c r="C116" s="119"/>
      <c r="D116" s="106"/>
      <c r="E116" s="106"/>
      <c r="F116" s="120"/>
      <c r="G116" s="123"/>
      <c r="H116" s="122"/>
    </row>
    <row r="117" spans="1:8" ht="12.75">
      <c r="A117" t="s">
        <v>369</v>
      </c>
      <c r="B117" s="118"/>
      <c r="C117" s="119"/>
      <c r="D117" s="106"/>
      <c r="E117" s="106"/>
      <c r="F117" s="120"/>
      <c r="G117" s="123"/>
      <c r="H117" s="122"/>
    </row>
    <row r="118" spans="1:8" ht="12.75">
      <c r="A118" t="s">
        <v>370</v>
      </c>
      <c r="B118" s="124"/>
      <c r="C118" s="119"/>
      <c r="D118" s="106"/>
      <c r="E118" s="106"/>
      <c r="F118" s="120"/>
      <c r="G118" s="123"/>
      <c r="H118" s="122"/>
    </row>
    <row r="119" spans="1:8" ht="12.75">
      <c r="A119" t="s">
        <v>371</v>
      </c>
      <c r="B119" s="118"/>
      <c r="C119" s="119"/>
      <c r="D119" s="106"/>
      <c r="E119" s="106"/>
      <c r="F119" s="120"/>
      <c r="G119" s="117"/>
      <c r="H119" s="8"/>
    </row>
    <row r="120" spans="1:8" ht="12.75">
      <c r="A120" t="s">
        <v>372</v>
      </c>
      <c r="B120" s="118"/>
      <c r="C120" s="119"/>
      <c r="D120" s="106"/>
      <c r="E120" s="106"/>
      <c r="F120" s="120"/>
      <c r="G120" s="125"/>
      <c r="H120" s="8"/>
    </row>
    <row r="121" spans="2:8" ht="12.75">
      <c r="B121" s="7"/>
      <c r="C121" s="7"/>
      <c r="G121" s="7"/>
      <c r="H121" s="8"/>
    </row>
    <row r="122" spans="1:15" ht="12.75">
      <c r="A122" t="s">
        <v>373</v>
      </c>
      <c r="B122" s="118"/>
      <c r="C122" s="118"/>
      <c r="D122" s="118"/>
      <c r="E122" s="118"/>
      <c r="F122" s="126"/>
      <c r="G122" s="126"/>
      <c r="H122" s="127"/>
      <c r="I122" s="128"/>
      <c r="J122" s="126"/>
      <c r="K122" s="126"/>
      <c r="L122" s="126"/>
      <c r="M122" s="126"/>
      <c r="N122" s="126"/>
      <c r="O122" s="126"/>
    </row>
    <row r="123" spans="2:15" ht="15">
      <c r="B123" s="118"/>
      <c r="C123" s="118"/>
      <c r="D123" s="118"/>
      <c r="E123" s="118"/>
      <c r="F123" s="120"/>
      <c r="G123" s="129"/>
      <c r="H123" s="120"/>
      <c r="I123" s="120"/>
      <c r="J123" s="120"/>
      <c r="K123" s="120"/>
      <c r="L123" s="120"/>
      <c r="M123" s="120"/>
      <c r="N123" s="120"/>
      <c r="O123" s="120"/>
    </row>
    <row r="124" spans="1:15" ht="15">
      <c r="A124" s="130"/>
      <c r="B124" s="131"/>
      <c r="C124" s="131"/>
      <c r="D124" s="130"/>
      <c r="E124" s="130"/>
      <c r="F124" s="120"/>
      <c r="G124" s="129"/>
      <c r="H124" s="120"/>
      <c r="I124" s="120"/>
      <c r="J124" s="120"/>
      <c r="K124" s="120"/>
      <c r="L124" s="120"/>
      <c r="M124" s="120"/>
      <c r="N124" s="120"/>
      <c r="O124" s="120"/>
    </row>
    <row r="125" spans="1:8" ht="15">
      <c r="A125" s="132" t="s">
        <v>374</v>
      </c>
      <c r="B125" s="7"/>
      <c r="C125" s="7"/>
      <c r="G125" s="20"/>
      <c r="H125" s="133"/>
    </row>
    <row r="126" spans="1:9" ht="15">
      <c r="A126" s="130" t="s">
        <v>375</v>
      </c>
      <c r="B126" s="131"/>
      <c r="C126" s="131"/>
      <c r="D126" s="130"/>
      <c r="E126" s="130"/>
      <c r="F126" s="130"/>
      <c r="G126" s="134"/>
      <c r="H126" s="135"/>
      <c r="I126" s="136"/>
    </row>
    <row r="127" spans="1:15" ht="12.75">
      <c r="A127" s="132" t="s">
        <v>376</v>
      </c>
      <c r="B127" s="107"/>
      <c r="C127" s="107"/>
      <c r="D127" s="108"/>
      <c r="E127" s="108"/>
      <c r="F127" s="108"/>
      <c r="G127" s="107"/>
      <c r="H127" s="113"/>
      <c r="I127" s="108"/>
      <c r="J127" s="108"/>
      <c r="K127" s="108"/>
      <c r="L127" s="108"/>
      <c r="M127" s="108"/>
      <c r="N127" s="108"/>
      <c r="O127" s="108"/>
    </row>
    <row r="128" spans="2:8" ht="12.75">
      <c r="B128" s="7"/>
      <c r="C128" s="7"/>
      <c r="G128" s="7"/>
      <c r="H128" s="8"/>
    </row>
    <row r="129" spans="1:15" ht="12.75">
      <c r="A129" s="132" t="s">
        <v>377</v>
      </c>
      <c r="B129" s="107"/>
      <c r="C129" s="107"/>
      <c r="D129" s="108"/>
      <c r="E129" s="108"/>
      <c r="F129" s="108"/>
      <c r="G129" s="107"/>
      <c r="H129" s="113"/>
      <c r="I129" s="108"/>
      <c r="J129" s="108"/>
      <c r="K129" s="108"/>
      <c r="L129" s="108"/>
      <c r="M129" s="108"/>
      <c r="N129" s="108"/>
      <c r="O129" s="108"/>
    </row>
    <row r="130" spans="1:15" ht="12.75">
      <c r="A130" s="137" t="s">
        <v>378</v>
      </c>
      <c r="B130" s="107"/>
      <c r="C130" s="107"/>
      <c r="D130" s="108"/>
      <c r="E130" s="108"/>
      <c r="F130" s="108"/>
      <c r="G130" s="107"/>
      <c r="H130" s="113"/>
      <c r="I130" s="108"/>
      <c r="J130" s="108"/>
      <c r="K130" s="108"/>
      <c r="L130" s="108"/>
      <c r="M130" s="108"/>
      <c r="N130" s="108"/>
      <c r="O130" s="108"/>
    </row>
    <row r="131" spans="1:15" ht="12.75">
      <c r="A131" s="137" t="s">
        <v>379</v>
      </c>
      <c r="B131" s="107"/>
      <c r="C131" s="107"/>
      <c r="D131" s="108"/>
      <c r="E131" s="108"/>
      <c r="F131" s="108"/>
      <c r="G131" s="107"/>
      <c r="H131" s="113"/>
      <c r="I131" s="108"/>
      <c r="J131" s="108"/>
      <c r="K131" s="108"/>
      <c r="L131" s="108"/>
      <c r="M131" s="108"/>
      <c r="N131" s="108"/>
      <c r="O131" s="108"/>
    </row>
    <row r="132" spans="1:15" ht="12.75">
      <c r="A132" s="137"/>
      <c r="B132" s="107"/>
      <c r="C132" s="107"/>
      <c r="D132" s="108"/>
      <c r="E132" s="108"/>
      <c r="F132" s="108"/>
      <c r="G132" s="107"/>
      <c r="H132" s="113"/>
      <c r="I132" s="108"/>
      <c r="J132" s="108"/>
      <c r="K132" s="108"/>
      <c r="L132" s="108"/>
      <c r="M132" s="108"/>
      <c r="N132" s="108"/>
      <c r="O132" s="108"/>
    </row>
    <row r="133" spans="1:15" ht="12.75">
      <c r="A133" s="132" t="s">
        <v>380</v>
      </c>
      <c r="B133" s="107"/>
      <c r="C133" s="107"/>
      <c r="D133" s="108"/>
      <c r="E133" s="108"/>
      <c r="F133" s="108"/>
      <c r="G133" s="107"/>
      <c r="H133" s="113"/>
      <c r="I133" s="108"/>
      <c r="J133" s="108"/>
      <c r="K133" s="108"/>
      <c r="L133" s="108"/>
      <c r="M133" s="108"/>
      <c r="N133" s="108"/>
      <c r="O133" s="108"/>
    </row>
    <row r="134" spans="1:15" ht="12.75">
      <c r="A134" s="132"/>
      <c r="B134" s="107"/>
      <c r="C134" s="107"/>
      <c r="D134" s="108"/>
      <c r="E134" s="108"/>
      <c r="F134" s="108"/>
      <c r="G134" s="107"/>
      <c r="H134" s="113"/>
      <c r="I134" s="108"/>
      <c r="J134" s="108"/>
      <c r="K134" s="108"/>
      <c r="L134" s="108"/>
      <c r="M134" s="108"/>
      <c r="N134" s="108"/>
      <c r="O134" s="108"/>
    </row>
    <row r="135" spans="1:15" ht="12.75">
      <c r="A135" s="132" t="s">
        <v>381</v>
      </c>
      <c r="B135" s="107"/>
      <c r="C135" s="107"/>
      <c r="D135" s="108"/>
      <c r="E135" s="108"/>
      <c r="F135" s="108"/>
      <c r="G135" s="107"/>
      <c r="H135" s="113"/>
      <c r="I135" s="108"/>
      <c r="J135" s="108"/>
      <c r="K135" s="108"/>
      <c r="L135" s="108"/>
      <c r="M135" s="108"/>
      <c r="N135" s="108"/>
      <c r="O135" s="108"/>
    </row>
    <row r="136" spans="1:15" ht="12.75">
      <c r="A136" s="137"/>
      <c r="B136" s="107"/>
      <c r="C136" s="107"/>
      <c r="D136" s="108"/>
      <c r="E136" s="108"/>
      <c r="F136" s="108"/>
      <c r="G136" s="107"/>
      <c r="H136" s="113"/>
      <c r="I136" s="108"/>
      <c r="J136" s="108"/>
      <c r="K136" s="108"/>
      <c r="L136" s="108"/>
      <c r="M136" s="108"/>
      <c r="N136" s="108"/>
      <c r="O136" s="108"/>
    </row>
    <row r="137" spans="1:15" ht="15">
      <c r="A137" s="15" t="s">
        <v>382</v>
      </c>
      <c r="B137" s="107"/>
      <c r="C137" s="107"/>
      <c r="D137" s="108"/>
      <c r="E137" s="108"/>
      <c r="F137" s="108"/>
      <c r="G137" s="107"/>
      <c r="H137" s="113"/>
      <c r="I137" s="108"/>
      <c r="J137" s="108"/>
      <c r="K137" s="108"/>
      <c r="L137" s="108"/>
      <c r="M137" s="108"/>
      <c r="N137" s="108"/>
      <c r="O137" s="108"/>
    </row>
    <row r="138" spans="2:8" ht="12.75">
      <c r="B138" s="7"/>
      <c r="C138" s="7"/>
      <c r="G138" s="7"/>
      <c r="H138" s="8"/>
    </row>
    <row r="139" spans="2:8" ht="12.75">
      <c r="B139" s="7"/>
      <c r="C139" s="7"/>
      <c r="G139" s="7"/>
      <c r="H139" s="8"/>
    </row>
    <row r="140" spans="2:8" ht="12.75">
      <c r="B140" s="7"/>
      <c r="C140" s="7"/>
      <c r="G140" s="7"/>
      <c r="H140" s="8"/>
    </row>
    <row r="141" spans="2:8" ht="12.75">
      <c r="B141" s="7"/>
      <c r="C141" s="7"/>
      <c r="G141" s="7"/>
      <c r="H141" s="8"/>
    </row>
    <row r="142" spans="2:8" ht="12.75">
      <c r="B142" s="7"/>
      <c r="C142" s="7"/>
      <c r="G142" s="7"/>
      <c r="H142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ht="12.75">
      <c r="A1" s="2" t="s">
        <v>383</v>
      </c>
    </row>
    <row r="3" ht="12.75">
      <c r="A3" t="s">
        <v>384</v>
      </c>
    </row>
    <row r="4" ht="12.75">
      <c r="A4" t="s">
        <v>385</v>
      </c>
    </row>
    <row r="5" ht="12.75">
      <c r="A5" t="s">
        <v>386</v>
      </c>
    </row>
    <row r="6" ht="12.75">
      <c r="A6" t="s">
        <v>387</v>
      </c>
    </row>
    <row r="7" ht="12.75">
      <c r="A7" t="s">
        <v>388</v>
      </c>
    </row>
    <row r="8" ht="12.75">
      <c r="A8" t="s">
        <v>389</v>
      </c>
    </row>
    <row r="9" ht="12.75">
      <c r="A9" t="s">
        <v>390</v>
      </c>
    </row>
    <row r="10" ht="12.75">
      <c r="A10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3">
      <selection activeCell="I27" sqref="I27"/>
    </sheetView>
  </sheetViews>
  <sheetFormatPr defaultColWidth="9.140625" defaultRowHeight="12.75"/>
  <cols>
    <col min="1" max="1" width="20.7109375" style="0" customWidth="1"/>
    <col min="2" max="2" width="17.140625" style="0" customWidth="1"/>
    <col min="3" max="3" width="18.7109375" style="0" customWidth="1"/>
    <col min="7" max="7" width="13.57421875" style="0" customWidth="1"/>
    <col min="9" max="9" width="13.421875" style="0" customWidth="1"/>
    <col min="10" max="10" width="9.57421875" style="0" customWidth="1"/>
    <col min="11" max="11" width="9.28125" style="0" customWidth="1"/>
    <col min="12" max="12" width="11.421875" style="0" customWidth="1"/>
    <col min="13" max="13" width="13.8515625" style="0" customWidth="1"/>
  </cols>
  <sheetData>
    <row r="1" spans="1:2" ht="18">
      <c r="A1" s="141" t="s">
        <v>391</v>
      </c>
      <c r="B1" s="1"/>
    </row>
    <row r="2" ht="12.75">
      <c r="B2" s="1"/>
    </row>
    <row r="3" spans="1:13" s="142" customFormat="1" ht="12.75">
      <c r="A3" s="142" t="s">
        <v>392</v>
      </c>
      <c r="B3" s="143" t="s">
        <v>393</v>
      </c>
      <c r="C3" s="142" t="s">
        <v>394</v>
      </c>
      <c r="E3" s="142" t="s">
        <v>395</v>
      </c>
      <c r="G3" s="142" t="s">
        <v>396</v>
      </c>
      <c r="I3" s="142" t="s">
        <v>397</v>
      </c>
      <c r="K3" s="142" t="s">
        <v>398</v>
      </c>
      <c r="M3" s="142" t="s">
        <v>399</v>
      </c>
    </row>
    <row r="4" ht="12.75">
      <c r="B4" s="1"/>
    </row>
    <row r="5" spans="1:13" ht="12.75">
      <c r="A5" t="s">
        <v>11</v>
      </c>
      <c r="B5">
        <v>9800000</v>
      </c>
      <c r="C5">
        <v>9013340</v>
      </c>
      <c r="D5" s="1"/>
      <c r="E5" s="138">
        <v>0.49</v>
      </c>
      <c r="G5">
        <v>18394571.42857143</v>
      </c>
      <c r="I5">
        <v>20000000</v>
      </c>
      <c r="K5" s="1">
        <v>0.9197285714285715</v>
      </c>
      <c r="M5">
        <v>9800000</v>
      </c>
    </row>
    <row r="6" spans="1:13" ht="12.75">
      <c r="A6" t="s">
        <v>12</v>
      </c>
      <c r="B6">
        <v>5890000</v>
      </c>
      <c r="C6">
        <v>5794290</v>
      </c>
      <c r="D6" s="1"/>
      <c r="E6" s="139">
        <v>0.31</v>
      </c>
      <c r="G6">
        <v>18691258.06451613</v>
      </c>
      <c r="I6">
        <v>19000000</v>
      </c>
      <c r="K6" s="1">
        <v>0.9837504244482174</v>
      </c>
      <c r="M6">
        <v>5890000</v>
      </c>
    </row>
    <row r="7" spans="1:13" ht="12.75">
      <c r="A7" t="s">
        <v>13</v>
      </c>
      <c r="B7">
        <v>18880000</v>
      </c>
      <c r="C7">
        <v>18670490</v>
      </c>
      <c r="D7" s="1"/>
      <c r="E7" s="139">
        <v>0.59</v>
      </c>
      <c r="G7">
        <v>31644898.305084746</v>
      </c>
      <c r="I7">
        <v>32000000</v>
      </c>
      <c r="K7" s="1">
        <v>0.9889030720338984</v>
      </c>
      <c r="M7">
        <v>18880000</v>
      </c>
    </row>
    <row r="8" spans="1:13" ht="12.75">
      <c r="A8" t="s">
        <v>14</v>
      </c>
      <c r="B8">
        <v>13350000</v>
      </c>
      <c r="C8">
        <v>12232390</v>
      </c>
      <c r="D8" s="1"/>
      <c r="E8" s="139">
        <v>0.89</v>
      </c>
      <c r="G8">
        <v>13744258.426966293</v>
      </c>
      <c r="I8">
        <v>15000000</v>
      </c>
      <c r="K8" s="1">
        <v>0.9162838951310862</v>
      </c>
      <c r="M8">
        <v>13350000</v>
      </c>
    </row>
    <row r="9" spans="1:13" ht="12.75">
      <c r="A9" t="s">
        <v>15</v>
      </c>
      <c r="B9">
        <v>23460000</v>
      </c>
      <c r="C9">
        <v>18670490</v>
      </c>
      <c r="D9" s="1"/>
      <c r="E9" s="139">
        <v>0.69</v>
      </c>
      <c r="G9">
        <v>27058681.159420293</v>
      </c>
      <c r="I9">
        <v>34000000</v>
      </c>
      <c r="K9" s="1">
        <v>0.7958435635123615</v>
      </c>
      <c r="M9">
        <v>23460000</v>
      </c>
    </row>
    <row r="10" spans="2:13" ht="13.5" thickBot="1">
      <c r="B10" s="144">
        <v>71380000</v>
      </c>
      <c r="C10" s="144">
        <v>64381000</v>
      </c>
      <c r="D10" s="140"/>
      <c r="G10" s="144">
        <v>109533667.3845589</v>
      </c>
      <c r="I10" s="144">
        <v>120000000</v>
      </c>
      <c r="M10" s="144">
        <v>71380000</v>
      </c>
    </row>
    <row r="11" ht="13.5" thickTop="1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Phoenix</dc:creator>
  <cp:keywords/>
  <dc:description/>
  <cp:lastModifiedBy>June</cp:lastModifiedBy>
  <dcterms:created xsi:type="dcterms:W3CDTF">2005-10-06T16:57:23Z</dcterms:created>
  <dcterms:modified xsi:type="dcterms:W3CDTF">2008-12-29T00:03:48Z</dcterms:modified>
  <cp:category/>
  <cp:version/>
  <cp:contentType/>
  <cp:contentStatus/>
</cp:coreProperties>
</file>