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12120" windowHeight="9120" activeTab="0"/>
  </bookViews>
  <sheets>
    <sheet name="Main Menu" sheetId="1" r:id="rId1"/>
    <sheet name="Problem 7-10" sheetId="2" r:id="rId2"/>
    <sheet name="Problem 7-15" sheetId="3" r:id="rId3"/>
    <sheet name="Problem 7-18" sheetId="4" r:id="rId4"/>
    <sheet name="Problem 7-21" sheetId="5" r:id="rId5"/>
    <sheet name="Problem 7-28" sheetId="6" r:id="rId6"/>
    <sheet name="Problem 7-30" sheetId="7" r:id="rId7"/>
  </sheets>
  <definedNames>
    <definedName name="MainMenu">'Main Menu'!$A$1</definedName>
    <definedName name="PrintArea6_23a" hidden="1">'Problem 7-28'!$D$4:$J$25</definedName>
    <definedName name="PrintArea6_23b" hidden="1">'Problem 7-28'!$D$28:$J$56</definedName>
    <definedName name="PrintArea7_10a" hidden="1">'Problem 7-10'!$D$4:$J$19</definedName>
    <definedName name="PrintArea7_10b" hidden="1">'Problem 7-10'!$D$22:$J$37</definedName>
    <definedName name="PrintArea7_15a" hidden="1">'Problem 7-15'!$D$4:$J$21</definedName>
    <definedName name="PrintArea7_15b" hidden="1">'Problem 7-15'!$D$24:$J$33</definedName>
    <definedName name="PrintArea7_18a" hidden="1">'Problem 7-18'!$D$4:$J$25</definedName>
    <definedName name="PrintArea7_18b" hidden="1">'Problem 7-18'!$D$28:$J$65</definedName>
    <definedName name="PrintArea7_21a" hidden="1">'Problem 7-21'!$D$4:$J$35</definedName>
    <definedName name="PrintArea7_21b" hidden="1">'Problem 7-21'!$D$38:$J$68</definedName>
    <definedName name="PrintArea7_28a">'Problem 7-28'!$D$4:$J$25</definedName>
    <definedName name="PrintArea7_28b">'Problem 7-28'!$D$28:$J$56</definedName>
    <definedName name="PrintArea7_30a" hidden="1">'Problem 7-30'!$D$4:$J$27</definedName>
    <definedName name="PrintArea7_30b" hidden="1">'Problem 7-30'!$D$30:$J$68</definedName>
  </definedNames>
  <calcPr fullCalcOnLoad="1"/>
</workbook>
</file>

<file path=xl/sharedStrings.xml><?xml version="1.0" encoding="utf-8"?>
<sst xmlns="http://schemas.openxmlformats.org/spreadsheetml/2006/main" count="272" uniqueCount="145">
  <si>
    <t>Corporate Finance Spreadsheet Templates</t>
  </si>
  <si>
    <t>MAIN MENU - Chapter 7</t>
  </si>
  <si>
    <t>Fundamentals of Corporate Finance by Brealey, Myers, and Marcus -- Third Edition</t>
  </si>
  <si>
    <t>Fundamentals of Corporate Finance</t>
  </si>
  <si>
    <t>Brealey, Myers, and Marcus 3rd Edition</t>
  </si>
  <si>
    <t>Problem 7-10 Objective</t>
  </si>
  <si>
    <t>Calculate operating cash flows</t>
  </si>
  <si>
    <t xml:space="preserve">Student Name: </t>
  </si>
  <si>
    <t xml:space="preserve">Course Name: </t>
  </si>
  <si>
    <t xml:space="preserve">Student ID: </t>
  </si>
  <si>
    <t xml:space="preserve">Course Number: </t>
  </si>
  <si>
    <t xml:space="preserve">Laurel's Lawn Care, Ltd., has a new mower line that can generate revenues of $120,000 per year. Direct </t>
  </si>
  <si>
    <t xml:space="preserve">production costs are $40,000 and the fixed costs of maintaining the lawn mower factory are $15,000 a </t>
  </si>
  <si>
    <t xml:space="preserve">year. The factory originally cost $1 million and is being depreciated for tax purposes over 25 years using </t>
  </si>
  <si>
    <t xml:space="preserve">straight-line depreciation. Calculate the operating cash flows of the project if the firm's tax bracket is 35 </t>
  </si>
  <si>
    <t>percent.</t>
  </si>
  <si>
    <t>Solution</t>
  </si>
  <si>
    <t>Instructions</t>
  </si>
  <si>
    <t>Enter formulas to calculate depreciation and taxes.</t>
  </si>
  <si>
    <t>Revenues</t>
  </si>
  <si>
    <t>Variable costs</t>
  </si>
  <si>
    <t>Fixed costs</t>
  </si>
  <si>
    <t>Depreciation</t>
  </si>
  <si>
    <t>Pretax profit</t>
  </si>
  <si>
    <t>Taxes</t>
  </si>
  <si>
    <t>Net income</t>
  </si>
  <si>
    <t>Cash flow</t>
  </si>
  <si>
    <t>Problem 7-15 Objective</t>
  </si>
  <si>
    <t>Calculate changes in net working capital</t>
  </si>
  <si>
    <t>Accounts receivable</t>
  </si>
  <si>
    <t>Inventories</t>
  </si>
  <si>
    <t>Accounts payable</t>
  </si>
  <si>
    <t>Change</t>
  </si>
  <si>
    <t>Problem 7-18 Objective</t>
  </si>
  <si>
    <t>Calculate cash flows and NPV</t>
  </si>
  <si>
    <t>Bottoms Up Diaper Service is considering the purchase of a new industrial washer. It can purchase the washer</t>
  </si>
  <si>
    <t>for $6,000 and sell its old washer for $2,000. The new washer will last for 6 years and save $1,500 in expenses.</t>
  </si>
  <si>
    <t>The opportunity cost of capital is 15 percent, and the firm's tax rate is 40 percent.</t>
  </si>
  <si>
    <t xml:space="preserve">a. If the firm uses straight-line depreciation to an assumed salvage value of zero over a 6-year life, what are </t>
  </si>
  <si>
    <r>
      <t xml:space="preserve">the cash flows of the project in Years 0-6? The new washer will in fact have a </t>
    </r>
    <r>
      <rPr>
        <i/>
        <sz val="10"/>
        <rFont val="Arial"/>
        <family val="0"/>
      </rPr>
      <t>zero</t>
    </r>
    <r>
      <rPr>
        <sz val="10"/>
        <rFont val="Arial"/>
        <family val="0"/>
      </rPr>
      <t xml:space="preserve"> salvage value after 6 years, </t>
    </r>
  </si>
  <si>
    <t>and the old washer is fully depreciated.</t>
  </si>
  <si>
    <t>b. What is the project NPV?</t>
  </si>
  <si>
    <t>c. What will NPV be if the firm uses ACRS depreciation with a 5-year tax life.</t>
  </si>
  <si>
    <t>Enter formulas to calculate cash flow and use the MS Excel NPV function to calculate Net Present Value.</t>
  </si>
  <si>
    <t xml:space="preserve">the cash flows of the project in years 0-6? The new washer will in fact have a salvage value after 6 years, </t>
  </si>
  <si>
    <t>Earnings before depreciation</t>
  </si>
  <si>
    <t>Taxable income</t>
  </si>
  <si>
    <t>Operating cash flow</t>
  </si>
  <si>
    <t>Years 1-6</t>
  </si>
  <si>
    <t>Net cash flow at time 0</t>
  </si>
  <si>
    <t>Project NPV</t>
  </si>
  <si>
    <t>Washer cost</t>
  </si>
  <si>
    <t>Year</t>
  </si>
  <si>
    <t>ACRS%</t>
  </si>
  <si>
    <t>Cash Flow</t>
  </si>
  <si>
    <t>NPV</t>
  </si>
  <si>
    <t>Problem 7-21 Objective</t>
  </si>
  <si>
    <t>Calculate project cash flows, NPV, and IRR</t>
  </si>
  <si>
    <t>Revenues generated by a new fad product in each of the next 5 years are forecasted as follows:</t>
  </si>
  <si>
    <t>Thereafter</t>
  </si>
  <si>
    <t xml:space="preserve">Expenses are expected to be 40 percent of revenues, and working capital required in each year is expected </t>
  </si>
  <si>
    <t xml:space="preserve">to be 20 percent of revenues in the following year. The product requires an immediate investment of </t>
  </si>
  <si>
    <t>$50,000 in plant and equipment.</t>
  </si>
  <si>
    <t>a. What is the initial investment in the product? Remember working capital.</t>
  </si>
  <si>
    <t xml:space="preserve">b. If the plant and equipment are depreciated over 4 years to a salvage value of zero using straight-line </t>
  </si>
  <si>
    <t>depreciation, and the firm's tax rate is 40 percent, what are the project cash flows in each year?</t>
  </si>
  <si>
    <t>c. If the opportunity cost of capital is 10 percent, what is the project NPV?</t>
  </si>
  <si>
    <t>d. What is the project IRR?</t>
  </si>
  <si>
    <t>Use formulas and the MS Excel NPV and IRR functions to solve this problem.</t>
  </si>
  <si>
    <t>Initial outlay</t>
  </si>
  <si>
    <t>Working capital</t>
  </si>
  <si>
    <t>Initial investment</t>
  </si>
  <si>
    <t>Working</t>
  </si>
  <si>
    <t>Cash</t>
  </si>
  <si>
    <t>Sales</t>
  </si>
  <si>
    <t>Expenses</t>
  </si>
  <si>
    <t>Capital</t>
  </si>
  <si>
    <t>Flow</t>
  </si>
  <si>
    <t>IRR</t>
  </si>
  <si>
    <t>Problem 7-28 Objective</t>
  </si>
  <si>
    <t xml:space="preserve">Better Mousetraps has developed a new trap. It can go into production for an initial investment in equipment </t>
  </si>
  <si>
    <t xml:space="preserve">of $6 million. The equipment will be depreciated straight-line over  5 years to a value of zero, but in fact </t>
  </si>
  <si>
    <t xml:space="preserve">it can be sold after 5 years for $500,000. The firm believes that working capital at each date must be </t>
  </si>
  <si>
    <t xml:space="preserve">maintained at a level of 10 percent of next year's forecasted sales. The firm estimates production costs </t>
  </si>
  <si>
    <t xml:space="preserve">equal to $1.50 per trap and believes that the traps can be sold for $4 each. Sales forecast are given in the </t>
  </si>
  <si>
    <t>following table. The project will come to an end in 5 years, when the trap becomes technologically obsolete.</t>
  </si>
  <si>
    <t xml:space="preserve">The firm's tax bracket is 35 percent, and the required rate of return on the project is 12 percent. What is the </t>
  </si>
  <si>
    <t>project's NPV?</t>
  </si>
  <si>
    <t>Year:</t>
  </si>
  <si>
    <t>Sales (millions)</t>
  </si>
  <si>
    <t>Using whenever possible enter formulas to calculate the unknown values.</t>
  </si>
  <si>
    <t>Sales (Traps)</t>
  </si>
  <si>
    <t>Revenue</t>
  </si>
  <si>
    <t>Change in WC</t>
  </si>
  <si>
    <t>Expense</t>
  </si>
  <si>
    <t>Tax</t>
  </si>
  <si>
    <t>After-tax profit</t>
  </si>
  <si>
    <t>Cash flow from op.</t>
  </si>
  <si>
    <t>CF: capital invest.</t>
  </si>
  <si>
    <t>CF from WC</t>
  </si>
  <si>
    <t>CF from op.</t>
  </si>
  <si>
    <t>Total</t>
  </si>
  <si>
    <t>PV@ 12%</t>
  </si>
  <si>
    <t>Net present value</t>
  </si>
  <si>
    <t>Problem 7-30 Objective</t>
  </si>
  <si>
    <t>Calculate cash flows, NPV, and IRR</t>
  </si>
  <si>
    <t>PC Shopping Network may upgrade its modem pool. It last upgraded two years ago when it spent $115 million</t>
  </si>
  <si>
    <t>on equipment with an assumed life of 5 years and an assumed salvage value of $15 million for tax purposes.</t>
  </si>
  <si>
    <t xml:space="preserve">modem pool can be installed today for $150 million. This will have a 3-year life and will be depreciated to zero </t>
  </si>
  <si>
    <t xml:space="preserve">using straight line depreciation. The new equipment will enable the firm to increase sales by $15 million per </t>
  </si>
  <si>
    <t>year and decrease operating costs by $20 million per year. At the end of three years, the new equipment will</t>
  </si>
  <si>
    <t>a. What is the net cash flow at time 0 if the old equipment is replaced?</t>
  </si>
  <si>
    <t>b. What are the incremental cash flows in years 1,2, and 3?</t>
  </si>
  <si>
    <t>Book value of old machine</t>
  </si>
  <si>
    <t>Tax rate</t>
  </si>
  <si>
    <t>Cash flow from sale of old machine</t>
  </si>
  <si>
    <t>Selling price of old machine</t>
  </si>
  <si>
    <t>Cost of new machine</t>
  </si>
  <si>
    <t>Estimated life of new equipment (years)</t>
  </si>
  <si>
    <t>Incremental sales per year</t>
  </si>
  <si>
    <t>be worthless. Assume the firm's tax rate is 35% and the discount rate for a project of this type is 12%.</t>
  </si>
  <si>
    <t>Incremental cost savings per year</t>
  </si>
  <si>
    <t>Discount rate</t>
  </si>
  <si>
    <t>Year 1</t>
  </si>
  <si>
    <t>Year 2</t>
  </si>
  <si>
    <t>Year 3</t>
  </si>
  <si>
    <t>c. What are the NPV and IRR of the replacement project?</t>
  </si>
  <si>
    <t>Depreciation tax savings</t>
  </si>
  <si>
    <t>Annual cash flow</t>
  </si>
  <si>
    <t>After-tax incremental revenue</t>
  </si>
  <si>
    <t>After-tax incremental cost savings</t>
  </si>
  <si>
    <t>Year 0</t>
  </si>
  <si>
    <t xml:space="preserve">Use the assumptions shown below to solve the requirements of this problem. Use the NPV and IRR functions </t>
  </si>
  <si>
    <t>to solve part 2.</t>
  </si>
  <si>
    <t>Assumptions</t>
  </si>
  <si>
    <t>The firm uses straight line depreciation. The old equipment can be sold today for $80 million. A new</t>
  </si>
  <si>
    <t>Dec. 31, 2000</t>
  </si>
  <si>
    <t>Dec. 31, 2001</t>
  </si>
  <si>
    <t xml:space="preserve">A firm's balance sheets for year-end 2000 and 2001 contain the following data. What happened to </t>
  </si>
  <si>
    <t>investment in net working capital during 2001? All items are in millions of dollars.</t>
  </si>
  <si>
    <t>Enter formulas to calculate the NWC for both 2000 and 2001.</t>
  </si>
  <si>
    <r>
      <t xml:space="preserve">NWC </t>
    </r>
    <r>
      <rPr>
        <vertAlign val="subscript"/>
        <sz val="10"/>
        <rFont val="Arial"/>
        <family val="2"/>
      </rPr>
      <t>2000</t>
    </r>
  </si>
  <si>
    <r>
      <t xml:space="preserve">NWC </t>
    </r>
    <r>
      <rPr>
        <vertAlign val="subscript"/>
        <sz val="10"/>
        <rFont val="Arial"/>
        <family val="2"/>
      </rPr>
      <t>2001</t>
    </r>
  </si>
  <si>
    <t>FORMULA</t>
  </si>
  <si>
    <t>Copyright © 2001 Irwin/McGraw-Hill and KMT Software, Inc. (www.kmt.com)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</si>
</sst>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_);[Red]\(0\)"/>
    <numFmt numFmtId="171" formatCode="&quot;$&quot;#,##0.000_);[Red]\(&quot;$&quot;#,##0.000\)"/>
    <numFmt numFmtId="172" formatCode="&quot;$&quot;#,##0.0_);[Red]\(&quot;$&quot;#,##0.0\)"/>
    <numFmt numFmtId="173" formatCode="&quot;$&quot;#,##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0_);[Red]\(0.00\)"/>
    <numFmt numFmtId="178" formatCode="0.0"/>
    <numFmt numFmtId="179" formatCode="#,##0.000_);[Red]\(#,##0.000\)"/>
    <numFmt numFmtId="180" formatCode="#,##0.0_);[Red]\(#,##0.0\)"/>
    <numFmt numFmtId="18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1"/>
    </font>
    <font>
      <b/>
      <sz val="16"/>
      <color indexed="3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24"/>
      <color indexed="18"/>
      <name val="Times New Roman"/>
      <family val="1"/>
    </font>
    <font>
      <b/>
      <sz val="14"/>
      <color indexed="20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8"/>
      <color indexed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color indexed="20"/>
      <name val="Arial"/>
      <family val="2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5" fillId="0" borderId="4" xfId="0" applyFont="1" applyBorder="1" applyAlignment="1" applyProtection="1">
      <alignment horizontal="centerContinuous" vertical="top"/>
      <protection/>
    </xf>
    <xf numFmtId="0" fontId="0" fillId="0" borderId="0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1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Continuous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8" fillId="0" borderId="0" xfId="0" applyFont="1" applyBorder="1" applyAlignment="1" applyProtection="1">
      <alignment horizontal="centerContinuous" vertical="top"/>
      <protection/>
    </xf>
    <xf numFmtId="0" fontId="9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6" xfId="0" applyFill="1" applyBorder="1" applyAlignment="1">
      <alignment/>
    </xf>
    <xf numFmtId="0" fontId="10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0" fillId="3" borderId="0" xfId="0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4" borderId="11" xfId="0" applyFill="1" applyBorder="1" applyAlignment="1" applyProtection="1">
      <alignment/>
      <protection locked="0"/>
    </xf>
    <xf numFmtId="0" fontId="0" fillId="4" borderId="12" xfId="0" applyFill="1" applyBorder="1" applyAlignment="1">
      <alignment/>
    </xf>
    <xf numFmtId="0" fontId="0" fillId="0" borderId="0" xfId="0" applyFont="1" applyAlignment="1">
      <alignment horizontal="left"/>
    </xf>
    <xf numFmtId="49" fontId="0" fillId="4" borderId="11" xfId="0" applyNumberFormat="1" applyFill="1" applyBorder="1" applyAlignment="1" applyProtection="1">
      <alignment/>
      <protection locked="0"/>
    </xf>
    <xf numFmtId="49" fontId="0" fillId="4" borderId="12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7" fontId="0" fillId="0" borderId="0" xfId="17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/>
    </xf>
    <xf numFmtId="37" fontId="0" fillId="2" borderId="13" xfId="17" applyNumberForma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4" borderId="14" xfId="0" applyNumberFormat="1" applyFill="1" applyBorder="1" applyAlignment="1" applyProtection="1">
      <alignment/>
      <protection locked="0"/>
    </xf>
    <xf numFmtId="38" fontId="0" fillId="0" borderId="14" xfId="0" applyNumberFormat="1" applyBorder="1" applyAlignment="1">
      <alignment/>
    </xf>
    <xf numFmtId="6" fontId="0" fillId="0" borderId="15" xfId="0" applyNumberFormat="1" applyBorder="1" applyAlignment="1">
      <alignment/>
    </xf>
    <xf numFmtId="0" fontId="0" fillId="2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14" xfId="0" applyFont="1" applyFill="1" applyBorder="1" applyAlignment="1">
      <alignment horizontal="right"/>
    </xf>
    <xf numFmtId="6" fontId="0" fillId="4" borderId="0" xfId="0" applyNumberFormat="1" applyFill="1" applyAlignment="1" applyProtection="1">
      <alignment/>
      <protection locked="0"/>
    </xf>
    <xf numFmtId="38" fontId="0" fillId="0" borderId="15" xfId="0" applyNumberFormat="1" applyBorder="1" applyAlignment="1">
      <alignment/>
    </xf>
    <xf numFmtId="49" fontId="0" fillId="3" borderId="0" xfId="0" applyNumberFormat="1" applyFill="1" applyBorder="1" applyAlignment="1">
      <alignment/>
    </xf>
    <xf numFmtId="6" fontId="0" fillId="0" borderId="0" xfId="0" applyNumberFormat="1" applyAlignment="1">
      <alignment vertical="center"/>
    </xf>
    <xf numFmtId="38" fontId="0" fillId="4" borderId="14" xfId="0" applyNumberFormat="1" applyFill="1" applyBorder="1" applyAlignment="1" applyProtection="1">
      <alignment vertical="center"/>
      <protection locked="0"/>
    </xf>
    <xf numFmtId="38" fontId="0" fillId="0" borderId="14" xfId="0" applyNumberFormat="1" applyBorder="1" applyAlignment="1">
      <alignment vertical="center"/>
    </xf>
    <xf numFmtId="6" fontId="0" fillId="0" borderId="15" xfId="0" applyNumberFormat="1" applyBorder="1" applyAlignment="1">
      <alignment vertical="center"/>
    </xf>
    <xf numFmtId="6" fontId="0" fillId="4" borderId="0" xfId="0" applyNumberFormat="1" applyFill="1" applyBorder="1" applyAlignment="1" applyProtection="1">
      <alignment vertical="center"/>
      <protection locked="0"/>
    </xf>
    <xf numFmtId="8" fontId="0" fillId="4" borderId="0" xfId="0" applyNumberFormat="1" applyFill="1" applyAlignment="1" applyProtection="1">
      <alignment/>
      <protection locked="0"/>
    </xf>
    <xf numFmtId="0" fontId="1" fillId="0" borderId="14" xfId="0" applyFont="1" applyBorder="1" applyAlignment="1">
      <alignment horizontal="right"/>
    </xf>
    <xf numFmtId="10" fontId="0" fillId="0" borderId="0" xfId="19" applyNumberFormat="1" applyAlignment="1">
      <alignment/>
    </xf>
    <xf numFmtId="8" fontId="0" fillId="0" borderId="0" xfId="0" applyNumberForma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0" borderId="0" xfId="0" applyNumberFormat="1" applyAlignment="1">
      <alignment/>
    </xf>
    <xf numFmtId="0" fontId="0" fillId="0" borderId="14" xfId="0" applyBorder="1" applyAlignment="1">
      <alignment horizontal="right"/>
    </xf>
    <xf numFmtId="6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6" fontId="1" fillId="0" borderId="0" xfId="0" applyNumberFormat="1" applyFont="1" applyBorder="1" applyAlignment="1">
      <alignment horizontal="right"/>
    </xf>
    <xf numFmtId="6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10" fontId="0" fillId="4" borderId="0" xfId="0" applyNumberFormat="1" applyFill="1" applyAlignment="1" applyProtection="1">
      <alignment/>
      <protection locked="0"/>
    </xf>
    <xf numFmtId="0" fontId="1" fillId="0" borderId="14" xfId="0" applyFont="1" applyBorder="1" applyAlignment="1">
      <alignment/>
    </xf>
    <xf numFmtId="181" fontId="0" fillId="0" borderId="0" xfId="0" applyNumberFormat="1" applyAlignment="1">
      <alignment/>
    </xf>
    <xf numFmtId="181" fontId="0" fillId="4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9" fontId="0" fillId="0" borderId="0" xfId="0" applyNumberFormat="1" applyAlignment="1">
      <alignment/>
    </xf>
    <xf numFmtId="8" fontId="0" fillId="0" borderId="16" xfId="0" applyNumberFormat="1" applyBorder="1" applyAlignment="1">
      <alignment/>
    </xf>
    <xf numFmtId="2" fontId="0" fillId="4" borderId="14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40" fontId="0" fillId="4" borderId="14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8" fontId="0" fillId="4" borderId="0" xfId="19" applyNumberFormat="1" applyFont="1" applyFill="1" applyAlignment="1" applyProtection="1">
      <alignment/>
      <protection locked="0"/>
    </xf>
    <xf numFmtId="49" fontId="0" fillId="3" borderId="0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3:J11"/>
  <sheetViews>
    <sheetView showGridLines="0" showRowColHeader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0.13671875" style="1" customWidth="1"/>
    <col min="2" max="2" width="2.7109375" style="1" customWidth="1"/>
    <col min="3" max="3" width="5.7109375" style="1" customWidth="1"/>
    <col min="4" max="4" width="4.7109375" style="1" customWidth="1"/>
    <col min="5" max="5" width="22.7109375" style="1" customWidth="1"/>
    <col min="6" max="6" width="4.7109375" style="1" customWidth="1"/>
    <col min="7" max="7" width="22.7109375" style="1" customWidth="1"/>
    <col min="8" max="8" width="4.7109375" style="1" customWidth="1"/>
    <col min="9" max="9" width="22.7109375" style="1" customWidth="1"/>
    <col min="10" max="10" width="5.7109375" style="1" customWidth="1"/>
    <col min="11" max="11" width="4.7109375" style="1" customWidth="1"/>
    <col min="12" max="16384" width="9.140625" style="1" customWidth="1"/>
  </cols>
  <sheetData>
    <row r="1" ht="0.75" customHeight="1"/>
    <row r="2" ht="13.5" customHeight="1" thickBot="1"/>
    <row r="3" spans="3:10" ht="30">
      <c r="C3" s="2" t="s">
        <v>0</v>
      </c>
      <c r="D3" s="3"/>
      <c r="E3" s="3"/>
      <c r="F3" s="3"/>
      <c r="G3" s="3"/>
      <c r="H3" s="3"/>
      <c r="I3" s="3"/>
      <c r="J3" s="4"/>
    </row>
    <row r="4" spans="3:10" ht="20.25">
      <c r="C4" s="5" t="s">
        <v>1</v>
      </c>
      <c r="D4" s="6"/>
      <c r="E4" s="6"/>
      <c r="F4" s="6"/>
      <c r="G4" s="6"/>
      <c r="H4" s="6"/>
      <c r="I4" s="6"/>
      <c r="J4" s="7"/>
    </row>
    <row r="5" spans="3:10" ht="24" customHeight="1">
      <c r="C5" s="8"/>
      <c r="D5" s="9"/>
      <c r="E5" s="9"/>
      <c r="F5" s="9"/>
      <c r="G5" s="9"/>
      <c r="H5" s="9"/>
      <c r="I5" s="9"/>
      <c r="J5" s="10"/>
    </row>
    <row r="6" spans="3:10" ht="24" customHeight="1">
      <c r="C6" s="8"/>
      <c r="D6" s="9"/>
      <c r="E6" s="11" t="str">
        <f>SUBSTITUTE('Problem 7-10'!D7,"Objective","")</f>
        <v>Problem 7-10 </v>
      </c>
      <c r="F6" s="9"/>
      <c r="G6" s="11" t="str">
        <f>SUBSTITUTE('Problem 7-15'!D7,"Objective","")</f>
        <v>Problem 7-15 </v>
      </c>
      <c r="H6" s="9"/>
      <c r="I6" s="11" t="str">
        <f>SUBSTITUTE('Problem 7-18'!D7,"Objective","")</f>
        <v>Problem 7-18 </v>
      </c>
      <c r="J6" s="10"/>
    </row>
    <row r="7" spans="3:10" ht="24" customHeight="1">
      <c r="C7" s="8"/>
      <c r="D7" s="9"/>
      <c r="E7" s="11" t="str">
        <f>SUBSTITUTE('Problem 7-21'!D7,"Objective","")</f>
        <v>Problem 7-21 </v>
      </c>
      <c r="F7" s="9"/>
      <c r="G7" s="11" t="str">
        <f>SUBSTITUTE('Problem 7-28'!D7,"Objective","")</f>
        <v>Problem 7-28 </v>
      </c>
      <c r="H7" s="9"/>
      <c r="I7" s="11" t="str">
        <f>SUBSTITUTE('Problem 7-30'!D7,"Objective","")</f>
        <v>Problem 7-30 </v>
      </c>
      <c r="J7" s="10"/>
    </row>
    <row r="8" spans="3:10" ht="24" customHeight="1">
      <c r="C8" s="8"/>
      <c r="D8" s="9"/>
      <c r="E8" s="12"/>
      <c r="F8" s="9"/>
      <c r="G8" s="12"/>
      <c r="H8" s="9"/>
      <c r="I8" s="12"/>
      <c r="J8" s="10"/>
    </row>
    <row r="9" spans="3:10" ht="14.25">
      <c r="C9" s="13" t="s">
        <v>2</v>
      </c>
      <c r="D9" s="6"/>
      <c r="E9" s="6"/>
      <c r="F9" s="6"/>
      <c r="G9" s="6"/>
      <c r="H9" s="6"/>
      <c r="I9" s="6"/>
      <c r="J9" s="7"/>
    </row>
    <row r="10" spans="3:10" ht="14.25">
      <c r="C10" s="13" t="s">
        <v>144</v>
      </c>
      <c r="D10" s="6"/>
      <c r="E10" s="6"/>
      <c r="F10" s="6"/>
      <c r="G10" s="6"/>
      <c r="H10" s="6"/>
      <c r="I10" s="6"/>
      <c r="J10" s="7"/>
    </row>
    <row r="11" spans="3:10" ht="7.5" customHeight="1" thickBot="1">
      <c r="C11" s="14"/>
      <c r="D11" s="15"/>
      <c r="E11" s="15"/>
      <c r="F11" s="15"/>
      <c r="G11" s="15"/>
      <c r="H11" s="15"/>
      <c r="I11" s="15"/>
      <c r="J11" s="16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1999 Irwin/McGraw-Hill&amp;R&amp;8Printed: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2:L39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5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6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29"/>
      <c r="E14" s="29"/>
      <c r="F14" s="29"/>
      <c r="G14" s="22"/>
      <c r="H14"/>
      <c r="I14"/>
      <c r="J14"/>
      <c r="K14" s="22"/>
      <c r="L14" s="23"/>
    </row>
    <row r="15" spans="2:12" ht="12.75">
      <c r="B15" s="18"/>
      <c r="C15" s="22"/>
      <c r="D15" s="29" t="s">
        <v>11</v>
      </c>
      <c r="E15" s="29"/>
      <c r="F15" s="29"/>
      <c r="G15" s="22"/>
      <c r="H15"/>
      <c r="I15"/>
      <c r="J15"/>
      <c r="K15" s="22"/>
      <c r="L15" s="23"/>
    </row>
    <row r="16" spans="2:12" ht="12.75">
      <c r="B16" s="18"/>
      <c r="C16" s="22"/>
      <c r="D16" s="29" t="s">
        <v>12</v>
      </c>
      <c r="E16" s="29"/>
      <c r="F16" s="29"/>
      <c r="G16" s="22"/>
      <c r="H16"/>
      <c r="I16"/>
      <c r="J16"/>
      <c r="K16" s="22"/>
      <c r="L16" s="23"/>
    </row>
    <row r="17" spans="2:12" ht="12.75">
      <c r="B17" s="18"/>
      <c r="C17" s="22"/>
      <c r="D17" s="29" t="s">
        <v>13</v>
      </c>
      <c r="E17" s="29"/>
      <c r="F17" s="29"/>
      <c r="G17" s="22"/>
      <c r="H17"/>
      <c r="I17"/>
      <c r="J17"/>
      <c r="K17" s="22"/>
      <c r="L17" s="23"/>
    </row>
    <row r="18" spans="2:12" ht="12.75">
      <c r="B18" s="18"/>
      <c r="C18" s="22"/>
      <c r="D18" s="29" t="s">
        <v>14</v>
      </c>
      <c r="E18" s="29"/>
      <c r="F18" s="29"/>
      <c r="G18" s="22"/>
      <c r="H18"/>
      <c r="I18"/>
      <c r="J18"/>
      <c r="K18" s="22"/>
      <c r="L18" s="23"/>
    </row>
    <row r="19" spans="2:12" ht="12.75">
      <c r="B19" s="18"/>
      <c r="C19" s="22"/>
      <c r="D19" s="29" t="s">
        <v>15</v>
      </c>
      <c r="E19" s="29"/>
      <c r="F19" s="29"/>
      <c r="G19" s="22"/>
      <c r="H19"/>
      <c r="I19"/>
      <c r="J19"/>
      <c r="K19" s="22"/>
      <c r="L19" s="23"/>
    </row>
    <row r="20" spans="2:12" ht="13.5" thickBot="1">
      <c r="B20" s="18"/>
      <c r="C20" s="22"/>
      <c r="D20" s="22"/>
      <c r="E20" s="37"/>
      <c r="F20" s="37"/>
      <c r="G20" s="38"/>
      <c r="H20" s="38"/>
      <c r="I20" s="22"/>
      <c r="J20" s="22"/>
      <c r="K20" s="22"/>
      <c r="L20" s="23"/>
    </row>
    <row r="21" spans="3:11" ht="13.5" thickTop="1">
      <c r="C21" s="39"/>
      <c r="D21" s="39"/>
      <c r="E21" s="40"/>
      <c r="F21" s="40"/>
      <c r="G21" s="41"/>
      <c r="H21" s="41"/>
      <c r="I21" s="39"/>
      <c r="J21" s="39"/>
      <c r="K21" s="39"/>
    </row>
    <row r="22" spans="2:12" ht="22.5">
      <c r="B22" s="18"/>
      <c r="C22" s="22"/>
      <c r="D22" s="42" t="s">
        <v>16</v>
      </c>
      <c r="E22" s="21"/>
      <c r="F22" s="21"/>
      <c r="G22" s="21"/>
      <c r="H22" s="21"/>
      <c r="I22" s="21"/>
      <c r="J22" s="21"/>
      <c r="K22" s="22"/>
      <c r="L22" s="23"/>
    </row>
    <row r="23" spans="2:12" ht="9.75" customHeight="1">
      <c r="B23" s="18"/>
      <c r="C23" s="22"/>
      <c r="D23" s="43"/>
      <c r="E23" s="43"/>
      <c r="F23" s="43"/>
      <c r="G23" s="43"/>
      <c r="H23" s="43"/>
      <c r="I23" s="43"/>
      <c r="J23" s="43"/>
      <c r="K23" s="22"/>
      <c r="L23" s="23"/>
    </row>
    <row r="24" spans="2:12" ht="15.75">
      <c r="B24" s="18"/>
      <c r="C24" s="22"/>
      <c r="D24" s="44" t="str">
        <f>SUBSTITUTE(+D7,"Objective","")</f>
        <v>Problem 7-10 </v>
      </c>
      <c r="E24" s="45"/>
      <c r="F24" s="45"/>
      <c r="G24" s="45"/>
      <c r="H24" s="45"/>
      <c r="I24" s="45"/>
      <c r="J24" s="45"/>
      <c r="K24" s="22"/>
      <c r="L24" s="23"/>
    </row>
    <row r="25" spans="2:12" ht="9.75" customHeight="1">
      <c r="B25" s="18"/>
      <c r="C25" s="22"/>
      <c r="D25" s="46" t="s">
        <v>17</v>
      </c>
      <c r="E25" s="43"/>
      <c r="F25" s="43"/>
      <c r="G25" s="43"/>
      <c r="H25" s="43"/>
      <c r="I25" s="43"/>
      <c r="J25" s="43"/>
      <c r="K25" s="22"/>
      <c r="L25" s="23"/>
    </row>
    <row r="26" spans="2:12" ht="6" customHeight="1">
      <c r="B26" s="18"/>
      <c r="C26" s="22"/>
      <c r="D26" s="26"/>
      <c r="E26" s="43"/>
      <c r="F26" s="43"/>
      <c r="G26" s="43"/>
      <c r="H26" s="43"/>
      <c r="I26" s="43"/>
      <c r="J26" s="43"/>
      <c r="K26" s="22"/>
      <c r="L26" s="23"/>
    </row>
    <row r="27" spans="2:12" ht="12.75" customHeight="1">
      <c r="B27" s="18"/>
      <c r="C27" s="22"/>
      <c r="D27" s="47" t="s">
        <v>18</v>
      </c>
      <c r="E27" s="43"/>
      <c r="F27" s="43"/>
      <c r="G27" s="43"/>
      <c r="H27" s="43"/>
      <c r="I27" s="43"/>
      <c r="J27" s="43"/>
      <c r="K27" s="22"/>
      <c r="L27" s="23"/>
    </row>
    <row r="28" spans="2:12" ht="12.75" customHeight="1">
      <c r="B28" s="18"/>
      <c r="C28" s="22"/>
      <c r="D28"/>
      <c r="E28"/>
      <c r="F28"/>
      <c r="G28"/>
      <c r="H28" s="43"/>
      <c r="I28" s="43"/>
      <c r="J28" s="43"/>
      <c r="K28" s="22"/>
      <c r="L28" s="23"/>
    </row>
    <row r="29" spans="2:12" ht="12.75" customHeight="1">
      <c r="B29" s="18"/>
      <c r="C29" s="22"/>
      <c r="D29" t="s">
        <v>19</v>
      </c>
      <c r="E29" s="48">
        <v>120000</v>
      </c>
      <c r="F29"/>
      <c r="G29"/>
      <c r="H29" s="43"/>
      <c r="I29" s="43"/>
      <c r="J29" s="43"/>
      <c r="K29" s="22"/>
      <c r="L29" s="23"/>
    </row>
    <row r="30" spans="2:12" ht="12.75" customHeight="1">
      <c r="B30" s="18"/>
      <c r="C30" s="22"/>
      <c r="D30" t="s">
        <v>20</v>
      </c>
      <c r="E30" s="49">
        <v>40000</v>
      </c>
      <c r="F30"/>
      <c r="G30"/>
      <c r="H30"/>
      <c r="I30"/>
      <c r="J30"/>
      <c r="K30" s="22"/>
      <c r="L30" s="23"/>
    </row>
    <row r="31" spans="2:12" ht="12.75">
      <c r="B31" s="18"/>
      <c r="C31" s="22"/>
      <c r="D31" t="s">
        <v>21</v>
      </c>
      <c r="E31" s="49">
        <v>15000</v>
      </c>
      <c r="F31"/>
      <c r="G31"/>
      <c r="H31"/>
      <c r="I31"/>
      <c r="J31"/>
      <c r="K31" s="22"/>
      <c r="L31" s="23"/>
    </row>
    <row r="32" spans="2:12" ht="12.75">
      <c r="B32" s="18"/>
      <c r="C32" s="22"/>
      <c r="D32" t="s">
        <v>22</v>
      </c>
      <c r="E32" s="50" t="s">
        <v>143</v>
      </c>
      <c r="F32"/>
      <c r="G32"/>
      <c r="H32"/>
      <c r="I32"/>
      <c r="J32"/>
      <c r="K32" s="22"/>
      <c r="L32" s="23"/>
    </row>
    <row r="33" spans="2:12" ht="12.75">
      <c r="B33" s="18"/>
      <c r="C33" s="22"/>
      <c r="D33" t="s">
        <v>23</v>
      </c>
      <c r="E33" s="48">
        <f>+E29-E30-E31-E32</f>
        <v>65000</v>
      </c>
      <c r="F33"/>
      <c r="G33"/>
      <c r="H33"/>
      <c r="I33"/>
      <c r="J33"/>
      <c r="K33" s="22"/>
      <c r="L33" s="23"/>
    </row>
    <row r="34" spans="2:12" ht="12.75">
      <c r="B34" s="18"/>
      <c r="C34" s="22"/>
      <c r="D34" t="s">
        <v>24</v>
      </c>
      <c r="E34" s="50" t="s">
        <v>143</v>
      </c>
      <c r="F34"/>
      <c r="G34"/>
      <c r="H34"/>
      <c r="I34"/>
      <c r="J34"/>
      <c r="K34" s="22"/>
      <c r="L34" s="23"/>
    </row>
    <row r="35" spans="2:12" ht="12.75">
      <c r="B35" s="18"/>
      <c r="C35" s="22"/>
      <c r="D35" t="s">
        <v>25</v>
      </c>
      <c r="E35" s="48">
        <f>+E33-E34</f>
        <v>65000</v>
      </c>
      <c r="F35"/>
      <c r="G35"/>
      <c r="H35"/>
      <c r="I35"/>
      <c r="J35"/>
      <c r="K35" s="22"/>
      <c r="L35" s="23"/>
    </row>
    <row r="36" spans="2:12" ht="12.75">
      <c r="B36" s="18"/>
      <c r="C36" s="22"/>
      <c r="D36" t="s">
        <v>22</v>
      </c>
      <c r="E36" s="51">
        <f>IF(ISTEXT(E32),"",E32)</f>
      </c>
      <c r="F36"/>
      <c r="G36"/>
      <c r="H36"/>
      <c r="I36"/>
      <c r="J36"/>
      <c r="K36" s="22"/>
      <c r="L36" s="23"/>
    </row>
    <row r="37" spans="2:12" ht="13.5" thickBot="1">
      <c r="B37" s="18"/>
      <c r="C37" s="22"/>
      <c r="D37" t="s">
        <v>26</v>
      </c>
      <c r="E37" s="52">
        <f>+E36+E35</f>
        <v>65000</v>
      </c>
      <c r="F37"/>
      <c r="G37"/>
      <c r="H37"/>
      <c r="I37"/>
      <c r="J37"/>
      <c r="K37" s="22"/>
      <c r="L37" s="23"/>
    </row>
    <row r="38" spans="2:12" ht="14.25" thickBot="1" thickTop="1">
      <c r="B38" s="18"/>
      <c r="C38" s="22"/>
      <c r="D38"/>
      <c r="E38"/>
      <c r="F38"/>
      <c r="G38"/>
      <c r="H38"/>
      <c r="I38"/>
      <c r="J38"/>
      <c r="K38" s="22"/>
      <c r="L38" s="23"/>
    </row>
    <row r="39" spans="3:11" ht="13.5" thickTop="1">
      <c r="C39" s="39"/>
      <c r="D39" s="39"/>
      <c r="E39" s="53"/>
      <c r="F39" s="53"/>
      <c r="G39" s="41"/>
      <c r="H39" s="41"/>
      <c r="I39" s="39"/>
      <c r="J39" s="39"/>
      <c r="K39" s="39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B2:L35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8.7109375" style="1" customWidth="1"/>
    <col min="5" max="5" width="13.7109375" style="1" customWidth="1"/>
    <col min="6" max="9" width="12.7109375" style="1" customWidth="1"/>
    <col min="10" max="10" width="10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27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28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29"/>
      <c r="E14" s="29"/>
      <c r="F14" s="29"/>
      <c r="G14" s="22"/>
      <c r="H14"/>
      <c r="I14"/>
      <c r="J14"/>
      <c r="K14" s="22"/>
      <c r="L14" s="23"/>
    </row>
    <row r="15" spans="2:12" ht="12.75" customHeight="1">
      <c r="B15" s="18"/>
      <c r="C15" s="22"/>
      <c r="D15" s="29" t="s">
        <v>138</v>
      </c>
      <c r="E15" s="29"/>
      <c r="F15" s="29"/>
      <c r="G15" s="22"/>
      <c r="H15"/>
      <c r="I15"/>
      <c r="J15"/>
      <c r="K15" s="22"/>
      <c r="L15" s="23"/>
    </row>
    <row r="16" spans="2:12" ht="12.75" customHeight="1">
      <c r="B16" s="18"/>
      <c r="C16" s="22"/>
      <c r="D16" s="29" t="s">
        <v>139</v>
      </c>
      <c r="E16" s="29"/>
      <c r="F16" s="29"/>
      <c r="G16" s="22"/>
      <c r="H16"/>
      <c r="I16"/>
      <c r="J16"/>
      <c r="K16" s="22"/>
      <c r="L16" s="23"/>
    </row>
    <row r="17" spans="2:12" ht="12.75" customHeight="1">
      <c r="B17" s="18"/>
      <c r="C17" s="22"/>
      <c r="D17" s="29"/>
      <c r="E17" s="29"/>
      <c r="F17" s="29"/>
      <c r="G17" s="22"/>
      <c r="H17"/>
      <c r="I17"/>
      <c r="J17"/>
      <c r="K17" s="22"/>
      <c r="L17" s="23"/>
    </row>
    <row r="18" spans="2:12" ht="12.75" customHeight="1">
      <c r="B18" s="18"/>
      <c r="C18" s="22"/>
      <c r="D18" s="54"/>
      <c r="E18" s="55" t="s">
        <v>136</v>
      </c>
      <c r="F18" s="55" t="s">
        <v>137</v>
      </c>
      <c r="G18" s="22"/>
      <c r="H18"/>
      <c r="I18"/>
      <c r="J18"/>
      <c r="K18" s="22"/>
      <c r="L18" s="23"/>
    </row>
    <row r="19" spans="2:12" ht="12.75" customHeight="1">
      <c r="B19" s="18"/>
      <c r="C19" s="22"/>
      <c r="D19" s="29" t="s">
        <v>29</v>
      </c>
      <c r="E19" s="29">
        <v>32</v>
      </c>
      <c r="F19" s="29">
        <v>35</v>
      </c>
      <c r="G19" s="22"/>
      <c r="H19"/>
      <c r="I19"/>
      <c r="J19"/>
      <c r="K19" s="22"/>
      <c r="L19" s="23"/>
    </row>
    <row r="20" spans="2:12" ht="12.75" customHeight="1">
      <c r="B20" s="18"/>
      <c r="C20" s="22"/>
      <c r="D20" s="29" t="s">
        <v>30</v>
      </c>
      <c r="E20" s="29">
        <v>25</v>
      </c>
      <c r="F20" s="29">
        <v>30</v>
      </c>
      <c r="G20" s="22"/>
      <c r="H20"/>
      <c r="I20"/>
      <c r="J20"/>
      <c r="K20" s="22"/>
      <c r="L20" s="23"/>
    </row>
    <row r="21" spans="2:12" ht="12.75" customHeight="1">
      <c r="B21" s="18"/>
      <c r="C21" s="22"/>
      <c r="D21" s="54" t="s">
        <v>31</v>
      </c>
      <c r="E21" s="54">
        <v>12</v>
      </c>
      <c r="F21" s="54">
        <v>25</v>
      </c>
      <c r="G21" s="22"/>
      <c r="H21"/>
      <c r="I21"/>
      <c r="J21"/>
      <c r="K21" s="22"/>
      <c r="L21" s="23"/>
    </row>
    <row r="22" spans="2:12" ht="13.5" thickBot="1">
      <c r="B22" s="18"/>
      <c r="C22" s="22"/>
      <c r="D22" s="22"/>
      <c r="E22" s="37"/>
      <c r="F22" s="37"/>
      <c r="G22" s="38"/>
      <c r="H22" s="38"/>
      <c r="I22" s="22"/>
      <c r="J22" s="22"/>
      <c r="K22" s="22"/>
      <c r="L22" s="23"/>
    </row>
    <row r="23" spans="3:11" ht="13.5" thickTop="1">
      <c r="C23" s="39"/>
      <c r="D23" s="39"/>
      <c r="E23" s="40"/>
      <c r="F23" s="40"/>
      <c r="G23" s="41"/>
      <c r="H23" s="41"/>
      <c r="I23" s="39"/>
      <c r="J23" s="39"/>
      <c r="K23" s="39"/>
    </row>
    <row r="24" spans="2:12" ht="22.5">
      <c r="B24" s="18"/>
      <c r="C24" s="22"/>
      <c r="D24" s="42" t="s">
        <v>16</v>
      </c>
      <c r="E24" s="21"/>
      <c r="F24" s="21"/>
      <c r="G24" s="21"/>
      <c r="H24" s="21"/>
      <c r="I24" s="21"/>
      <c r="J24" s="21"/>
      <c r="K24" s="22"/>
      <c r="L24" s="23"/>
    </row>
    <row r="25" spans="2:12" ht="9.75" customHeight="1">
      <c r="B25" s="18"/>
      <c r="C25" s="22"/>
      <c r="D25" s="43"/>
      <c r="E25" s="43"/>
      <c r="F25" s="43"/>
      <c r="G25" s="43"/>
      <c r="H25" s="43"/>
      <c r="I25" s="43"/>
      <c r="J25" s="43"/>
      <c r="K25" s="22"/>
      <c r="L25" s="23"/>
    </row>
    <row r="26" spans="2:12" ht="15.75">
      <c r="B26" s="18"/>
      <c r="C26" s="22"/>
      <c r="D26" s="44" t="str">
        <f>SUBSTITUTE(+D7,"Objective","")</f>
        <v>Problem 7-15 </v>
      </c>
      <c r="E26" s="45"/>
      <c r="F26" s="45"/>
      <c r="G26" s="45"/>
      <c r="H26" s="45"/>
      <c r="I26" s="45"/>
      <c r="J26" s="45"/>
      <c r="K26" s="22"/>
      <c r="L26" s="23"/>
    </row>
    <row r="27" spans="2:12" ht="9.75" customHeight="1">
      <c r="B27" s="18"/>
      <c r="C27" s="22"/>
      <c r="D27" s="46" t="s">
        <v>17</v>
      </c>
      <c r="E27" s="43"/>
      <c r="F27" s="43"/>
      <c r="G27" s="43"/>
      <c r="H27" s="43"/>
      <c r="I27" s="43"/>
      <c r="J27" s="43"/>
      <c r="K27" s="22"/>
      <c r="L27" s="23"/>
    </row>
    <row r="28" spans="2:12" ht="6" customHeight="1">
      <c r="B28" s="18"/>
      <c r="C28" s="22"/>
      <c r="D28" s="26"/>
      <c r="E28" s="43"/>
      <c r="F28" s="43"/>
      <c r="G28" s="43"/>
      <c r="H28" s="43"/>
      <c r="I28" s="43"/>
      <c r="J28" s="43"/>
      <c r="K28" s="22"/>
      <c r="L28" s="23"/>
    </row>
    <row r="29" spans="2:12" ht="12.75" customHeight="1">
      <c r="B29" s="18"/>
      <c r="C29" s="22"/>
      <c r="D29" t="s">
        <v>140</v>
      </c>
      <c r="E29"/>
      <c r="F29"/>
      <c r="G29"/>
      <c r="H29" s="43"/>
      <c r="I29" s="43"/>
      <c r="J29" s="43"/>
      <c r="K29" s="22"/>
      <c r="L29" s="23"/>
    </row>
    <row r="30" spans="2:12" ht="6" customHeight="1">
      <c r="B30" s="18"/>
      <c r="C30" s="22"/>
      <c r="D30"/>
      <c r="E30"/>
      <c r="F30"/>
      <c r="G30"/>
      <c r="H30" s="43"/>
      <c r="I30" s="43"/>
      <c r="J30" s="43"/>
      <c r="K30" s="22"/>
      <c r="L30" s="23"/>
    </row>
    <row r="31" spans="2:12" ht="12.75" customHeight="1">
      <c r="B31" s="18"/>
      <c r="C31" s="22"/>
      <c r="D31" t="s">
        <v>141</v>
      </c>
      <c r="E31" s="56" t="s">
        <v>143</v>
      </c>
      <c r="F31"/>
      <c r="G31"/>
      <c r="H31" s="43"/>
      <c r="I31" s="43"/>
      <c r="J31" s="43"/>
      <c r="K31" s="22"/>
      <c r="L31" s="23"/>
    </row>
    <row r="32" spans="2:12" ht="12.75" customHeight="1">
      <c r="B32" s="18"/>
      <c r="C32" s="22"/>
      <c r="D32" t="s">
        <v>142</v>
      </c>
      <c r="E32" s="50" t="s">
        <v>143</v>
      </c>
      <c r="F32"/>
      <c r="G32"/>
      <c r="H32"/>
      <c r="I32"/>
      <c r="J32"/>
      <c r="K32" s="22"/>
      <c r="L32" s="23"/>
    </row>
    <row r="33" spans="2:12" ht="13.5" thickBot="1">
      <c r="B33" s="18"/>
      <c r="C33" s="22"/>
      <c r="D33" t="s">
        <v>32</v>
      </c>
      <c r="E33" s="57">
        <f>+E32-E31</f>
        <v>0</v>
      </c>
      <c r="F33"/>
      <c r="G33"/>
      <c r="H33"/>
      <c r="I33"/>
      <c r="J33"/>
      <c r="K33" s="22"/>
      <c r="L33" s="23"/>
    </row>
    <row r="34" spans="2:12" ht="14.25" thickBot="1" thickTop="1">
      <c r="B34" s="18"/>
      <c r="C34" s="22"/>
      <c r="D34"/>
      <c r="E34"/>
      <c r="F34"/>
      <c r="G34"/>
      <c r="H34"/>
      <c r="I34"/>
      <c r="J34"/>
      <c r="K34" s="22"/>
      <c r="L34" s="23"/>
    </row>
    <row r="35" spans="3:11" ht="13.5" thickTop="1">
      <c r="C35" s="39"/>
      <c r="D35" s="39"/>
      <c r="E35" s="53"/>
      <c r="F35" s="53"/>
      <c r="G35" s="41"/>
      <c r="H35" s="41"/>
      <c r="I35" s="39"/>
      <c r="J35" s="39"/>
      <c r="K35" s="39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B2:L67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33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34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36"/>
      <c r="E14" s="36"/>
      <c r="F14" s="36"/>
      <c r="G14" s="22"/>
      <c r="H14"/>
      <c r="I14"/>
      <c r="J14"/>
      <c r="K14" s="22"/>
      <c r="L14" s="23"/>
    </row>
    <row r="15" spans="2:12" ht="12.75">
      <c r="B15" s="18"/>
      <c r="C15" s="22"/>
      <c r="D15" s="36" t="s">
        <v>35</v>
      </c>
      <c r="E15" s="92"/>
      <c r="F15" s="58"/>
      <c r="G15" s="22"/>
      <c r="H15"/>
      <c r="I15"/>
      <c r="J15"/>
      <c r="K15" s="22"/>
      <c r="L15" s="23"/>
    </row>
    <row r="16" spans="2:12" ht="12.75">
      <c r="B16" s="18"/>
      <c r="C16" s="22"/>
      <c r="D16" s="36" t="s">
        <v>36</v>
      </c>
      <c r="E16" s="92"/>
      <c r="F16" s="58"/>
      <c r="G16" s="22"/>
      <c r="H16"/>
      <c r="I16"/>
      <c r="J16"/>
      <c r="K16" s="22"/>
      <c r="L16" s="23"/>
    </row>
    <row r="17" spans="2:12" ht="12.75">
      <c r="B17" s="18"/>
      <c r="C17" s="22"/>
      <c r="D17" s="36" t="s">
        <v>37</v>
      </c>
      <c r="E17" s="92"/>
      <c r="F17" s="58"/>
      <c r="G17" s="22"/>
      <c r="H17"/>
      <c r="I17"/>
      <c r="J17"/>
      <c r="K17" s="22"/>
      <c r="L17" s="23"/>
    </row>
    <row r="18" spans="2:12" ht="6" customHeight="1">
      <c r="B18" s="18"/>
      <c r="C18" s="22"/>
      <c r="D18" s="36"/>
      <c r="E18" s="92"/>
      <c r="F18" s="58"/>
      <c r="G18" s="22"/>
      <c r="H18"/>
      <c r="I18"/>
      <c r="J18"/>
      <c r="K18" s="22"/>
      <c r="L18" s="23"/>
    </row>
    <row r="19" spans="2:12" ht="12.75">
      <c r="B19" s="18"/>
      <c r="C19" s="22"/>
      <c r="D19" s="36" t="s">
        <v>38</v>
      </c>
      <c r="E19" s="92"/>
      <c r="F19" s="58"/>
      <c r="G19" s="22"/>
      <c r="H19"/>
      <c r="I19"/>
      <c r="J19"/>
      <c r="K19" s="22"/>
      <c r="L19" s="23"/>
    </row>
    <row r="20" spans="2:12" ht="12.75">
      <c r="B20" s="18"/>
      <c r="C20" s="22"/>
      <c r="D20" s="36" t="s">
        <v>39</v>
      </c>
      <c r="E20" s="92"/>
      <c r="F20" s="58"/>
      <c r="G20" s="22"/>
      <c r="H20"/>
      <c r="I20"/>
      <c r="J20"/>
      <c r="K20" s="22"/>
      <c r="L20" s="23"/>
    </row>
    <row r="21" spans="2:12" ht="12.75">
      <c r="B21" s="18"/>
      <c r="C21" s="22"/>
      <c r="D21" s="36" t="s">
        <v>40</v>
      </c>
      <c r="E21" s="92"/>
      <c r="F21" s="58"/>
      <c r="G21" s="22"/>
      <c r="H21"/>
      <c r="I21"/>
      <c r="J21"/>
      <c r="K21" s="22"/>
      <c r="L21" s="23"/>
    </row>
    <row r="22" spans="2:12" ht="6" customHeight="1">
      <c r="B22" s="18"/>
      <c r="C22" s="22"/>
      <c r="D22" s="29"/>
      <c r="E22" s="93"/>
      <c r="F22" s="29"/>
      <c r="G22" s="22"/>
      <c r="H22"/>
      <c r="I22"/>
      <c r="J22"/>
      <c r="K22" s="22"/>
      <c r="L22" s="23"/>
    </row>
    <row r="23" spans="2:12" ht="12.75" customHeight="1">
      <c r="B23" s="18"/>
      <c r="C23" s="22"/>
      <c r="D23" t="s">
        <v>41</v>
      </c>
      <c r="E23" s="94"/>
      <c r="F23"/>
      <c r="G23"/>
      <c r="H23"/>
      <c r="I23"/>
      <c r="J23" s="22"/>
      <c r="K23" s="22"/>
      <c r="L23" s="23"/>
    </row>
    <row r="24" spans="2:12" ht="6" customHeight="1">
      <c r="B24" s="18"/>
      <c r="C24" s="22"/>
      <c r="D24"/>
      <c r="E24" s="94"/>
      <c r="F24"/>
      <c r="G24"/>
      <c r="H24"/>
      <c r="I24"/>
      <c r="J24" s="22"/>
      <c r="K24" s="22"/>
      <c r="L24" s="23"/>
    </row>
    <row r="25" spans="2:12" ht="12.75" customHeight="1">
      <c r="B25" s="18"/>
      <c r="C25" s="22"/>
      <c r="D25" t="s">
        <v>42</v>
      </c>
      <c r="E25" s="94"/>
      <c r="F25"/>
      <c r="G25" s="48"/>
      <c r="H25"/>
      <c r="I25"/>
      <c r="J25" s="22"/>
      <c r="K25" s="22"/>
      <c r="L25" s="23"/>
    </row>
    <row r="26" spans="2:12" ht="13.5" thickBot="1">
      <c r="B26" s="18"/>
      <c r="C26" s="22"/>
      <c r="D26" s="22"/>
      <c r="E26" s="95"/>
      <c r="F26" s="37"/>
      <c r="G26" s="38"/>
      <c r="H26" s="38"/>
      <c r="I26" s="22"/>
      <c r="J26" s="22"/>
      <c r="K26" s="22"/>
      <c r="L26" s="23"/>
    </row>
    <row r="27" spans="3:11" ht="13.5" thickTop="1">
      <c r="C27" s="39"/>
      <c r="D27" s="39"/>
      <c r="E27" s="40"/>
      <c r="F27" s="40"/>
      <c r="G27" s="41"/>
      <c r="H27" s="41"/>
      <c r="I27" s="39"/>
      <c r="J27" s="39"/>
      <c r="K27" s="39"/>
    </row>
    <row r="28" spans="2:12" ht="22.5">
      <c r="B28" s="18"/>
      <c r="C28" s="22"/>
      <c r="D28" s="42" t="s">
        <v>16</v>
      </c>
      <c r="E28" s="21"/>
      <c r="F28" s="21"/>
      <c r="G28" s="21"/>
      <c r="H28" s="21"/>
      <c r="I28" s="21"/>
      <c r="J28" s="21"/>
      <c r="K28" s="22"/>
      <c r="L28" s="23"/>
    </row>
    <row r="29" spans="2:12" ht="9.75" customHeight="1">
      <c r="B29" s="18"/>
      <c r="C29" s="22"/>
      <c r="D29" s="43"/>
      <c r="E29" s="43"/>
      <c r="F29" s="43"/>
      <c r="G29" s="43"/>
      <c r="H29" s="43"/>
      <c r="I29" s="43"/>
      <c r="J29" s="43"/>
      <c r="K29" s="22"/>
      <c r="L29" s="23"/>
    </row>
    <row r="30" spans="2:12" ht="15.75">
      <c r="B30" s="18"/>
      <c r="C30" s="22"/>
      <c r="D30" s="44" t="str">
        <f>SUBSTITUTE(+D7,"Objective","")</f>
        <v>Problem 7-18 </v>
      </c>
      <c r="E30" s="45"/>
      <c r="F30" s="45"/>
      <c r="G30" s="45"/>
      <c r="H30" s="45"/>
      <c r="I30" s="45"/>
      <c r="J30" s="45"/>
      <c r="K30" s="22"/>
      <c r="L30" s="23"/>
    </row>
    <row r="31" spans="2:12" ht="9.75" customHeight="1">
      <c r="B31" s="18"/>
      <c r="C31" s="22"/>
      <c r="D31" s="46" t="s">
        <v>17</v>
      </c>
      <c r="E31" s="43"/>
      <c r="F31" s="43"/>
      <c r="G31" s="43"/>
      <c r="H31" s="43"/>
      <c r="I31" s="43"/>
      <c r="J31" s="43"/>
      <c r="K31" s="22"/>
      <c r="L31" s="23"/>
    </row>
    <row r="32" spans="2:12" ht="6" customHeight="1">
      <c r="B32" s="18"/>
      <c r="C32" s="22"/>
      <c r="D32" s="26"/>
      <c r="E32" s="43"/>
      <c r="F32" s="43"/>
      <c r="G32" s="43"/>
      <c r="H32" s="43"/>
      <c r="I32" s="43"/>
      <c r="J32" s="43"/>
      <c r="K32" s="22"/>
      <c r="L32" s="23"/>
    </row>
    <row r="33" spans="2:12" ht="12.75" customHeight="1">
      <c r="B33" s="18"/>
      <c r="C33" s="22"/>
      <c r="D33" t="s">
        <v>43</v>
      </c>
      <c r="E33"/>
      <c r="F33"/>
      <c r="G33"/>
      <c r="H33" s="43"/>
      <c r="I33" s="43"/>
      <c r="J33" s="43"/>
      <c r="K33" s="22"/>
      <c r="L33" s="23"/>
    </row>
    <row r="34" spans="2:12" ht="6" customHeight="1">
      <c r="B34" s="18"/>
      <c r="C34" s="22"/>
      <c r="D34"/>
      <c r="E34"/>
      <c r="F34"/>
      <c r="G34"/>
      <c r="H34" s="43"/>
      <c r="I34" s="43"/>
      <c r="J34" s="43"/>
      <c r="K34" s="22"/>
      <c r="L34" s="23"/>
    </row>
    <row r="35" spans="2:12" ht="12.75" customHeight="1">
      <c r="B35" s="18"/>
      <c r="C35" s="22"/>
      <c r="D35" s="36" t="s">
        <v>38</v>
      </c>
      <c r="E35"/>
      <c r="F35"/>
      <c r="G35"/>
      <c r="H35" s="43"/>
      <c r="I35" s="43"/>
      <c r="J35" s="43"/>
      <c r="K35" s="22"/>
      <c r="L35" s="23"/>
    </row>
    <row r="36" spans="2:12" ht="12.75" customHeight="1">
      <c r="B36" s="18"/>
      <c r="C36" s="22"/>
      <c r="D36" s="36" t="s">
        <v>44</v>
      </c>
      <c r="E36"/>
      <c r="F36"/>
      <c r="G36"/>
      <c r="H36" s="43"/>
      <c r="I36" s="43"/>
      <c r="J36" s="43"/>
      <c r="K36" s="22"/>
      <c r="L36" s="23"/>
    </row>
    <row r="37" spans="2:12" ht="12.75" customHeight="1">
      <c r="B37" s="18"/>
      <c r="C37" s="22"/>
      <c r="D37" s="36" t="s">
        <v>40</v>
      </c>
      <c r="E37"/>
      <c r="F37"/>
      <c r="G37"/>
      <c r="H37" s="43"/>
      <c r="I37" s="43"/>
      <c r="J37" s="43"/>
      <c r="K37" s="22"/>
      <c r="L37" s="23"/>
    </row>
    <row r="38" spans="2:12" ht="6" customHeight="1">
      <c r="B38" s="18"/>
      <c r="C38" s="22"/>
      <c r="D38"/>
      <c r="E38"/>
      <c r="F38"/>
      <c r="G38"/>
      <c r="H38" s="43"/>
      <c r="I38" s="43"/>
      <c r="J38" s="43"/>
      <c r="K38" s="22"/>
      <c r="L38" s="23"/>
    </row>
    <row r="39" spans="2:12" ht="12.75" customHeight="1">
      <c r="B39" s="18"/>
      <c r="C39" s="22"/>
      <c r="D39" t="s">
        <v>45</v>
      </c>
      <c r="E39"/>
      <c r="F39" s="59">
        <v>1500</v>
      </c>
      <c r="G39"/>
      <c r="H39" s="43"/>
      <c r="I39" s="43"/>
      <c r="J39" s="43"/>
      <c r="K39" s="22"/>
      <c r="L39" s="23"/>
    </row>
    <row r="40" spans="2:12" ht="12.75" customHeight="1">
      <c r="B40" s="18"/>
      <c r="C40" s="22"/>
      <c r="D40" t="s">
        <v>22</v>
      </c>
      <c r="E40"/>
      <c r="F40" s="60" t="s">
        <v>143</v>
      </c>
      <c r="G40"/>
      <c r="H40" s="43"/>
      <c r="I40" s="43"/>
      <c r="J40" s="43"/>
      <c r="K40" s="22"/>
      <c r="L40" s="23"/>
    </row>
    <row r="41" spans="2:12" ht="12.75" customHeight="1">
      <c r="B41" s="18"/>
      <c r="C41" s="22"/>
      <c r="D41" t="s">
        <v>46</v>
      </c>
      <c r="E41"/>
      <c r="F41" s="59">
        <f>+F39-F40</f>
        <v>1500</v>
      </c>
      <c r="G41"/>
      <c r="H41" s="43"/>
      <c r="I41" s="43"/>
      <c r="J41" s="43"/>
      <c r="K41" s="22"/>
      <c r="L41" s="23"/>
    </row>
    <row r="42" spans="2:12" ht="12.75" customHeight="1">
      <c r="B42" s="18"/>
      <c r="C42" s="22"/>
      <c r="D42" t="s">
        <v>24</v>
      </c>
      <c r="E42"/>
      <c r="F42" s="60" t="s">
        <v>143</v>
      </c>
      <c r="G42"/>
      <c r="H42" s="43"/>
      <c r="I42" s="43"/>
      <c r="J42" s="43"/>
      <c r="K42" s="22"/>
      <c r="L42" s="23"/>
    </row>
    <row r="43" spans="2:12" ht="12.75" customHeight="1">
      <c r="B43" s="18"/>
      <c r="C43" s="22"/>
      <c r="D43" t="s">
        <v>25</v>
      </c>
      <c r="E43"/>
      <c r="F43" s="59">
        <f>+F41-F42</f>
        <v>1500</v>
      </c>
      <c r="G43"/>
      <c r="H43" s="43"/>
      <c r="I43" s="43"/>
      <c r="J43" s="43"/>
      <c r="K43" s="22"/>
      <c r="L43" s="23"/>
    </row>
    <row r="44" spans="2:12" ht="12.75" customHeight="1">
      <c r="B44" s="18"/>
      <c r="C44" s="22"/>
      <c r="D44" t="s">
        <v>22</v>
      </c>
      <c r="E44"/>
      <c r="F44" s="61">
        <f>IF(ISTEXT(F40),"",F40)</f>
      </c>
      <c r="G44"/>
      <c r="H44" s="43"/>
      <c r="I44" s="43"/>
      <c r="J44" s="43"/>
      <c r="K44" s="22"/>
      <c r="L44" s="23"/>
    </row>
    <row r="45" spans="2:12" ht="12.75" customHeight="1" thickBot="1">
      <c r="B45" s="18"/>
      <c r="C45" s="22"/>
      <c r="D45" t="s">
        <v>47</v>
      </c>
      <c r="E45"/>
      <c r="F45" s="62">
        <f>+F44+F43</f>
        <v>1500</v>
      </c>
      <c r="G45" t="s">
        <v>48</v>
      </c>
      <c r="H45" s="43"/>
      <c r="I45" s="43"/>
      <c r="J45" s="43"/>
      <c r="K45" s="22"/>
      <c r="L45" s="23"/>
    </row>
    <row r="46" spans="2:12" ht="12.75" customHeight="1" thickTop="1">
      <c r="B46" s="18"/>
      <c r="C46" s="22"/>
      <c r="D46"/>
      <c r="E46"/>
      <c r="F46"/>
      <c r="G46"/>
      <c r="H46" s="43"/>
      <c r="I46" s="43"/>
      <c r="J46" s="43"/>
      <c r="K46" s="22"/>
      <c r="L46" s="23"/>
    </row>
    <row r="47" spans="2:12" ht="12.75" customHeight="1">
      <c r="B47" s="18"/>
      <c r="C47" s="22"/>
      <c r="D47" t="s">
        <v>49</v>
      </c>
      <c r="E47"/>
      <c r="F47" s="63" t="s">
        <v>143</v>
      </c>
      <c r="G47"/>
      <c r="H47"/>
      <c r="I47"/>
      <c r="J47"/>
      <c r="K47" s="22"/>
      <c r="L47" s="23"/>
    </row>
    <row r="48" spans="2:12" ht="12.75">
      <c r="B48" s="18"/>
      <c r="C48" s="22"/>
      <c r="D48"/>
      <c r="E48"/>
      <c r="F48"/>
      <c r="G48"/>
      <c r="H48"/>
      <c r="I48"/>
      <c r="J48"/>
      <c r="K48" s="22"/>
      <c r="L48" s="23"/>
    </row>
    <row r="49" spans="2:12" ht="12.75">
      <c r="B49" s="18"/>
      <c r="C49" s="22"/>
      <c r="D49" t="s">
        <v>41</v>
      </c>
      <c r="E49"/>
      <c r="F49"/>
      <c r="G49"/>
      <c r="H49"/>
      <c r="I49"/>
      <c r="J49"/>
      <c r="K49" s="22"/>
      <c r="L49" s="23"/>
    </row>
    <row r="50" spans="2:12" ht="6" customHeight="1">
      <c r="B50" s="18"/>
      <c r="C50" s="22"/>
      <c r="D50"/>
      <c r="E50"/>
      <c r="F50"/>
      <c r="G50"/>
      <c r="H50"/>
      <c r="I50"/>
      <c r="J50"/>
      <c r="K50" s="22"/>
      <c r="L50" s="23"/>
    </row>
    <row r="51" spans="2:12" ht="12.75">
      <c r="B51" s="18"/>
      <c r="C51" s="22"/>
      <c r="D51" t="s">
        <v>50</v>
      </c>
      <c r="E51" s="64" t="s">
        <v>143</v>
      </c>
      <c r="F51"/>
      <c r="G51"/>
      <c r="H51"/>
      <c r="I51"/>
      <c r="J51"/>
      <c r="K51" s="22"/>
      <c r="L51" s="23"/>
    </row>
    <row r="52" spans="2:12" ht="6" customHeight="1">
      <c r="B52" s="18"/>
      <c r="C52" s="22"/>
      <c r="D52"/>
      <c r="E52"/>
      <c r="F52"/>
      <c r="G52"/>
      <c r="H52"/>
      <c r="I52"/>
      <c r="J52"/>
      <c r="K52" s="22"/>
      <c r="L52" s="23"/>
    </row>
    <row r="53" spans="2:12" ht="12.75">
      <c r="B53" s="18"/>
      <c r="C53" s="22"/>
      <c r="D53" t="s">
        <v>42</v>
      </c>
      <c r="E53"/>
      <c r="F53"/>
      <c r="G53"/>
      <c r="H53"/>
      <c r="I53"/>
      <c r="J53"/>
      <c r="K53" s="22"/>
      <c r="L53" s="23"/>
    </row>
    <row r="54" spans="2:12" ht="6" customHeight="1">
      <c r="B54" s="18"/>
      <c r="C54" s="22"/>
      <c r="D54"/>
      <c r="E54"/>
      <c r="F54"/>
      <c r="G54"/>
      <c r="H54"/>
      <c r="I54"/>
      <c r="J54"/>
      <c r="K54" s="22"/>
      <c r="L54" s="23"/>
    </row>
    <row r="55" spans="2:12" ht="12.75" customHeight="1">
      <c r="B55" s="18"/>
      <c r="C55" s="22"/>
      <c r="D55" t="s">
        <v>51</v>
      </c>
      <c r="E55" s="48">
        <v>6000</v>
      </c>
      <c r="F55"/>
      <c r="G55"/>
      <c r="H55"/>
      <c r="I55"/>
      <c r="J55"/>
      <c r="K55" s="22"/>
      <c r="L55" s="23"/>
    </row>
    <row r="56" spans="2:12" ht="6" customHeight="1">
      <c r="B56" s="18"/>
      <c r="C56" s="22"/>
      <c r="D56"/>
      <c r="E56"/>
      <c r="F56"/>
      <c r="G56"/>
      <c r="H56"/>
      <c r="I56"/>
      <c r="J56"/>
      <c r="K56" s="22"/>
      <c r="L56" s="23"/>
    </row>
    <row r="57" spans="2:12" ht="12.75" customHeight="1">
      <c r="B57" s="18"/>
      <c r="C57" s="22"/>
      <c r="D57" s="65" t="s">
        <v>52</v>
      </c>
      <c r="E57" s="65" t="s">
        <v>53</v>
      </c>
      <c r="F57" s="65" t="s">
        <v>22</v>
      </c>
      <c r="G57" s="65" t="s">
        <v>54</v>
      </c>
      <c r="H57"/>
      <c r="I57"/>
      <c r="J57"/>
      <c r="K57" s="22"/>
      <c r="L57" s="23"/>
    </row>
    <row r="58" spans="2:12" ht="12.75" customHeight="1">
      <c r="B58" s="18"/>
      <c r="C58" s="22"/>
      <c r="D58">
        <v>1</v>
      </c>
      <c r="E58" s="66">
        <v>0.2</v>
      </c>
      <c r="F58" s="64" t="s">
        <v>143</v>
      </c>
      <c r="G58" s="67">
        <f aca="true" t="shared" si="0" ref="G58:G63">(1-0.4)*1500+0.4*F58</f>
        <v>900</v>
      </c>
      <c r="H58"/>
      <c r="I58"/>
      <c r="J58"/>
      <c r="K58" s="22"/>
      <c r="L58" s="23"/>
    </row>
    <row r="59" spans="2:12" ht="12.75" customHeight="1">
      <c r="B59" s="18"/>
      <c r="C59" s="22"/>
      <c r="D59">
        <v>2</v>
      </c>
      <c r="E59" s="66">
        <v>0.32</v>
      </c>
      <c r="F59" s="68" t="s">
        <v>143</v>
      </c>
      <c r="G59" s="69">
        <f t="shared" si="0"/>
        <v>900</v>
      </c>
      <c r="H59"/>
      <c r="I59"/>
      <c r="J59"/>
      <c r="K59" s="22"/>
      <c r="L59" s="23"/>
    </row>
    <row r="60" spans="2:12" ht="12.75" customHeight="1">
      <c r="B60" s="18"/>
      <c r="C60" s="22"/>
      <c r="D60">
        <v>3</v>
      </c>
      <c r="E60" s="66">
        <v>0.192</v>
      </c>
      <c r="F60" s="68" t="s">
        <v>143</v>
      </c>
      <c r="G60" s="69">
        <f t="shared" si="0"/>
        <v>900</v>
      </c>
      <c r="H60"/>
      <c r="I60"/>
      <c r="J60"/>
      <c r="K60" s="22"/>
      <c r="L60" s="23"/>
    </row>
    <row r="61" spans="2:12" ht="12.75">
      <c r="B61" s="18"/>
      <c r="C61" s="22"/>
      <c r="D61">
        <v>4</v>
      </c>
      <c r="E61" s="66">
        <v>0.1152</v>
      </c>
      <c r="F61" s="68" t="s">
        <v>143</v>
      </c>
      <c r="G61" s="69">
        <f t="shared" si="0"/>
        <v>900</v>
      </c>
      <c r="H61"/>
      <c r="I61"/>
      <c r="J61"/>
      <c r="K61" s="22"/>
      <c r="L61" s="23"/>
    </row>
    <row r="62" spans="2:12" ht="12.75">
      <c r="B62" s="18"/>
      <c r="C62" s="22"/>
      <c r="D62">
        <v>5</v>
      </c>
      <c r="E62" s="66">
        <v>0.1152</v>
      </c>
      <c r="F62" s="68" t="s">
        <v>143</v>
      </c>
      <c r="G62" s="69">
        <f t="shared" si="0"/>
        <v>900</v>
      </c>
      <c r="H62"/>
      <c r="I62"/>
      <c r="J62"/>
      <c r="K62" s="22"/>
      <c r="L62" s="23"/>
    </row>
    <row r="63" spans="2:12" ht="12.75">
      <c r="B63" s="18"/>
      <c r="C63" s="22"/>
      <c r="D63">
        <v>6</v>
      </c>
      <c r="E63" s="66">
        <v>0.0576</v>
      </c>
      <c r="F63" s="68" t="s">
        <v>143</v>
      </c>
      <c r="G63" s="69">
        <f t="shared" si="0"/>
        <v>900</v>
      </c>
      <c r="H63"/>
      <c r="I63"/>
      <c r="J63"/>
      <c r="K63" s="22"/>
      <c r="L63" s="23"/>
    </row>
    <row r="64" spans="2:12" ht="6" customHeight="1">
      <c r="B64" s="18"/>
      <c r="C64" s="22"/>
      <c r="D64"/>
      <c r="E64" s="66"/>
      <c r="F64" s="66"/>
      <c r="G64" s="69"/>
      <c r="H64"/>
      <c r="I64"/>
      <c r="J64"/>
      <c r="K64" s="22"/>
      <c r="L64" s="23"/>
    </row>
    <row r="65" spans="2:12" ht="12.75">
      <c r="B65" s="18"/>
      <c r="C65" s="22"/>
      <c r="D65" t="s">
        <v>55</v>
      </c>
      <c r="E65" s="91" t="s">
        <v>143</v>
      </c>
      <c r="F65" s="66"/>
      <c r="G65" s="69"/>
      <c r="H65"/>
      <c r="I65"/>
      <c r="J65"/>
      <c r="K65" s="22"/>
      <c r="L65" s="23"/>
    </row>
    <row r="66" spans="2:12" ht="13.5" thickBot="1">
      <c r="B66" s="18"/>
      <c r="C66" s="22"/>
      <c r="D66"/>
      <c r="E66"/>
      <c r="F66"/>
      <c r="G66"/>
      <c r="H66"/>
      <c r="I66"/>
      <c r="J66"/>
      <c r="K66" s="22"/>
      <c r="L66" s="23"/>
    </row>
    <row r="67" spans="3:11" ht="13.5" thickTop="1">
      <c r="C67" s="39"/>
      <c r="D67" s="39"/>
      <c r="E67" s="53"/>
      <c r="F67" s="53"/>
      <c r="G67" s="41"/>
      <c r="H67" s="41"/>
      <c r="I67" s="39"/>
      <c r="J67" s="39"/>
      <c r="K67" s="39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B2:L70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56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57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29"/>
      <c r="E14" s="29"/>
      <c r="F14" s="29"/>
      <c r="G14" s="22"/>
      <c r="H14"/>
      <c r="I14"/>
      <c r="J14"/>
      <c r="K14" s="22"/>
      <c r="L14" s="23"/>
    </row>
    <row r="15" spans="2:12" ht="12.75" customHeight="1">
      <c r="B15" s="18"/>
      <c r="C15" s="22"/>
      <c r="D15" t="s">
        <v>58</v>
      </c>
      <c r="E15"/>
      <c r="F15"/>
      <c r="G15"/>
      <c r="H15"/>
      <c r="I15"/>
      <c r="J15" s="22"/>
      <c r="K15" s="22"/>
      <c r="L15" s="23"/>
    </row>
    <row r="16" spans="2:12" ht="6" customHeight="1">
      <c r="B16" s="18"/>
      <c r="C16" s="22"/>
      <c r="D16"/>
      <c r="E16"/>
      <c r="F16"/>
      <c r="G16"/>
      <c r="H16"/>
      <c r="I16"/>
      <c r="J16" s="22"/>
      <c r="K16" s="22"/>
      <c r="L16" s="23"/>
    </row>
    <row r="17" spans="2:12" ht="12.75" customHeight="1">
      <c r="B17" s="18"/>
      <c r="C17" s="22"/>
      <c r="D17" s="65" t="s">
        <v>52</v>
      </c>
      <c r="E17" s="65" t="s">
        <v>19</v>
      </c>
      <c r="F17"/>
      <c r="G17" s="48"/>
      <c r="H17"/>
      <c r="I17"/>
      <c r="J17" s="22"/>
      <c r="K17" s="22"/>
      <c r="L17" s="23"/>
    </row>
    <row r="18" spans="2:12" ht="12.75" customHeight="1">
      <c r="B18" s="18"/>
      <c r="C18" s="22"/>
      <c r="D18">
        <v>1</v>
      </c>
      <c r="E18" s="48">
        <v>40000</v>
      </c>
      <c r="F18"/>
      <c r="G18" s="49"/>
      <c r="H18"/>
      <c r="I18"/>
      <c r="J18" s="22"/>
      <c r="K18" s="22"/>
      <c r="L18" s="23"/>
    </row>
    <row r="19" spans="2:12" ht="12.75" customHeight="1">
      <c r="B19" s="18"/>
      <c r="C19" s="22"/>
      <c r="D19">
        <v>2</v>
      </c>
      <c r="E19" s="49">
        <v>30000</v>
      </c>
      <c r="F19"/>
      <c r="G19" s="49"/>
      <c r="H19"/>
      <c r="I19"/>
      <c r="J19" s="22"/>
      <c r="K19" s="22"/>
      <c r="L19" s="23"/>
    </row>
    <row r="20" spans="2:12" ht="12.75" customHeight="1">
      <c r="B20" s="18"/>
      <c r="C20" s="22"/>
      <c r="D20">
        <v>3</v>
      </c>
      <c r="E20" s="49">
        <v>20000</v>
      </c>
      <c r="F20"/>
      <c r="G20" s="49"/>
      <c r="H20"/>
      <c r="I20"/>
      <c r="J20" s="22"/>
      <c r="K20" s="22"/>
      <c r="L20" s="23"/>
    </row>
    <row r="21" spans="2:12" ht="12.75" customHeight="1">
      <c r="B21" s="18"/>
      <c r="C21" s="22"/>
      <c r="D21">
        <v>4</v>
      </c>
      <c r="E21" s="49">
        <v>10000</v>
      </c>
      <c r="F21"/>
      <c r="G21" s="49"/>
      <c r="H21"/>
      <c r="I21"/>
      <c r="J21" s="22"/>
      <c r="K21" s="22"/>
      <c r="L21" s="23"/>
    </row>
    <row r="22" spans="2:12" ht="12.75" customHeight="1">
      <c r="B22" s="18"/>
      <c r="C22" s="22"/>
      <c r="D22" s="70" t="s">
        <v>59</v>
      </c>
      <c r="E22" s="51">
        <v>0</v>
      </c>
      <c r="F22"/>
      <c r="G22" s="49"/>
      <c r="H22"/>
      <c r="I22"/>
      <c r="J22" s="22"/>
      <c r="K22" s="22"/>
      <c r="L22" s="23"/>
    </row>
    <row r="23" spans="2:12" ht="6" customHeight="1">
      <c r="B23" s="18"/>
      <c r="C23" s="22"/>
      <c r="D23"/>
      <c r="E23"/>
      <c r="F23"/>
      <c r="G23" s="49"/>
      <c r="H23"/>
      <c r="I23"/>
      <c r="J23" s="22"/>
      <c r="K23" s="22"/>
      <c r="L23" s="23"/>
    </row>
    <row r="24" spans="2:12" ht="12.75" customHeight="1">
      <c r="B24" s="18"/>
      <c r="C24" s="22"/>
      <c r="D24" t="s">
        <v>60</v>
      </c>
      <c r="E24"/>
      <c r="F24"/>
      <c r="G24" s="49"/>
      <c r="H24"/>
      <c r="I24"/>
      <c r="J24" s="22"/>
      <c r="K24" s="22"/>
      <c r="L24" s="23"/>
    </row>
    <row r="25" spans="2:12" ht="12.75" customHeight="1">
      <c r="B25" s="18"/>
      <c r="C25" s="22"/>
      <c r="D25" t="s">
        <v>61</v>
      </c>
      <c r="E25"/>
      <c r="F25"/>
      <c r="G25" s="49"/>
      <c r="H25"/>
      <c r="I25"/>
      <c r="J25" s="22"/>
      <c r="K25" s="22"/>
      <c r="L25" s="23"/>
    </row>
    <row r="26" spans="2:12" ht="12.75" customHeight="1">
      <c r="B26" s="18"/>
      <c r="C26" s="22"/>
      <c r="D26" t="s">
        <v>62</v>
      </c>
      <c r="E26"/>
      <c r="F26"/>
      <c r="G26" s="49"/>
      <c r="H26"/>
      <c r="I26"/>
      <c r="J26" s="22"/>
      <c r="K26" s="22"/>
      <c r="L26" s="23"/>
    </row>
    <row r="27" spans="2:12" ht="6" customHeight="1">
      <c r="B27" s="18"/>
      <c r="C27" s="22"/>
      <c r="D27"/>
      <c r="E27"/>
      <c r="F27"/>
      <c r="G27" s="49"/>
      <c r="H27"/>
      <c r="I27"/>
      <c r="J27" s="22"/>
      <c r="K27" s="22"/>
      <c r="L27" s="23"/>
    </row>
    <row r="28" spans="2:12" ht="12.75" customHeight="1">
      <c r="B28" s="18"/>
      <c r="C28" s="22"/>
      <c r="D28" t="s">
        <v>63</v>
      </c>
      <c r="E28"/>
      <c r="F28"/>
      <c r="G28" s="49"/>
      <c r="H28"/>
      <c r="I28"/>
      <c r="J28" s="22"/>
      <c r="K28" s="22"/>
      <c r="L28" s="23"/>
    </row>
    <row r="29" spans="2:12" ht="6" customHeight="1">
      <c r="B29" s="18"/>
      <c r="C29" s="22"/>
      <c r="D29"/>
      <c r="E29"/>
      <c r="F29"/>
      <c r="G29" s="49"/>
      <c r="H29"/>
      <c r="I29"/>
      <c r="J29" s="22"/>
      <c r="K29" s="22"/>
      <c r="L29" s="23"/>
    </row>
    <row r="30" spans="2:12" ht="12.75" customHeight="1">
      <c r="B30" s="18"/>
      <c r="C30" s="22"/>
      <c r="D30" t="s">
        <v>64</v>
      </c>
      <c r="E30"/>
      <c r="F30"/>
      <c r="G30" s="49"/>
      <c r="H30"/>
      <c r="I30"/>
      <c r="J30" s="22"/>
      <c r="K30" s="22"/>
      <c r="L30" s="23"/>
    </row>
    <row r="31" spans="2:12" ht="12.75" customHeight="1">
      <c r="B31" s="18"/>
      <c r="C31" s="22"/>
      <c r="D31" t="s">
        <v>65</v>
      </c>
      <c r="E31"/>
      <c r="F31"/>
      <c r="G31" s="49"/>
      <c r="H31"/>
      <c r="I31"/>
      <c r="J31" s="22"/>
      <c r="K31" s="22"/>
      <c r="L31" s="23"/>
    </row>
    <row r="32" spans="2:12" ht="6" customHeight="1">
      <c r="B32" s="18"/>
      <c r="C32" s="22"/>
      <c r="D32"/>
      <c r="E32"/>
      <c r="F32"/>
      <c r="G32" s="49"/>
      <c r="H32"/>
      <c r="I32"/>
      <c r="J32" s="22"/>
      <c r="K32" s="22"/>
      <c r="L32" s="23"/>
    </row>
    <row r="33" spans="2:12" ht="12.75" customHeight="1">
      <c r="B33" s="18"/>
      <c r="C33" s="22"/>
      <c r="D33" t="s">
        <v>66</v>
      </c>
      <c r="E33"/>
      <c r="F33"/>
      <c r="G33" s="49"/>
      <c r="H33"/>
      <c r="I33"/>
      <c r="J33" s="22"/>
      <c r="K33" s="22"/>
      <c r="L33" s="23"/>
    </row>
    <row r="34" spans="2:12" ht="6" customHeight="1">
      <c r="B34" s="18"/>
      <c r="C34" s="22"/>
      <c r="D34"/>
      <c r="E34"/>
      <c r="F34"/>
      <c r="G34" s="49"/>
      <c r="H34"/>
      <c r="I34"/>
      <c r="J34" s="22"/>
      <c r="K34" s="22"/>
      <c r="L34" s="23"/>
    </row>
    <row r="35" spans="2:12" ht="12.75" customHeight="1">
      <c r="B35" s="18"/>
      <c r="C35" s="22"/>
      <c r="D35" t="s">
        <v>67</v>
      </c>
      <c r="E35"/>
      <c r="F35"/>
      <c r="G35" s="49"/>
      <c r="H35"/>
      <c r="I35"/>
      <c r="J35" s="22"/>
      <c r="K35" s="22"/>
      <c r="L35" s="23"/>
    </row>
    <row r="36" spans="2:12" ht="13.5" thickBot="1">
      <c r="B36" s="18"/>
      <c r="C36" s="22"/>
      <c r="D36" s="22"/>
      <c r="E36" s="37"/>
      <c r="F36" s="37"/>
      <c r="G36" s="38"/>
      <c r="H36" s="38"/>
      <c r="I36" s="22"/>
      <c r="J36" s="22"/>
      <c r="K36" s="22"/>
      <c r="L36" s="23"/>
    </row>
    <row r="37" spans="3:11" ht="13.5" thickTop="1">
      <c r="C37" s="39"/>
      <c r="D37" s="39"/>
      <c r="E37" s="40"/>
      <c r="F37" s="40"/>
      <c r="G37" s="41"/>
      <c r="H37" s="41"/>
      <c r="I37" s="39"/>
      <c r="J37" s="39"/>
      <c r="K37" s="39"/>
    </row>
    <row r="38" spans="2:12" ht="22.5">
      <c r="B38" s="18"/>
      <c r="C38" s="22"/>
      <c r="D38" s="42" t="s">
        <v>16</v>
      </c>
      <c r="E38" s="21"/>
      <c r="F38" s="21"/>
      <c r="G38" s="21"/>
      <c r="H38" s="21"/>
      <c r="I38" s="21"/>
      <c r="J38" s="21"/>
      <c r="K38" s="22"/>
      <c r="L38" s="23"/>
    </row>
    <row r="39" spans="2:12" ht="9.75" customHeight="1">
      <c r="B39" s="18"/>
      <c r="C39" s="22"/>
      <c r="D39" s="43"/>
      <c r="E39" s="43"/>
      <c r="F39" s="43"/>
      <c r="G39" s="43"/>
      <c r="H39" s="43"/>
      <c r="I39" s="43"/>
      <c r="J39" s="43"/>
      <c r="K39" s="22"/>
      <c r="L39" s="23"/>
    </row>
    <row r="40" spans="2:12" ht="15.75">
      <c r="B40" s="18"/>
      <c r="C40" s="22"/>
      <c r="D40" s="44" t="str">
        <f>SUBSTITUTE(+D7,"Objective","")</f>
        <v>Problem 7-21 </v>
      </c>
      <c r="E40" s="45"/>
      <c r="F40" s="45"/>
      <c r="G40" s="45"/>
      <c r="H40" s="45"/>
      <c r="I40" s="45"/>
      <c r="J40" s="45"/>
      <c r="K40" s="22"/>
      <c r="L40" s="23"/>
    </row>
    <row r="41" spans="2:12" ht="9.75" customHeight="1">
      <c r="B41" s="18"/>
      <c r="C41" s="22"/>
      <c r="D41" s="46" t="s">
        <v>17</v>
      </c>
      <c r="E41" s="43"/>
      <c r="F41" s="43"/>
      <c r="G41" s="43"/>
      <c r="H41" s="43"/>
      <c r="I41" s="43"/>
      <c r="J41" s="43"/>
      <c r="K41" s="22"/>
      <c r="L41" s="23"/>
    </row>
    <row r="42" spans="2:12" ht="6" customHeight="1">
      <c r="B42" s="18"/>
      <c r="C42" s="22"/>
      <c r="D42" s="26"/>
      <c r="E42" s="43"/>
      <c r="F42" s="43"/>
      <c r="G42" s="43"/>
      <c r="H42" s="43"/>
      <c r="I42" s="43"/>
      <c r="J42" s="43"/>
      <c r="K42" s="22"/>
      <c r="L42" s="23"/>
    </row>
    <row r="43" spans="2:12" ht="12.75" customHeight="1">
      <c r="B43" s="18"/>
      <c r="C43" s="22"/>
      <c r="D43" t="s">
        <v>68</v>
      </c>
      <c r="E43"/>
      <c r="F43"/>
      <c r="G43"/>
      <c r="H43" s="43"/>
      <c r="I43" s="43"/>
      <c r="J43" s="43"/>
      <c r="K43" s="22"/>
      <c r="L43" s="23"/>
    </row>
    <row r="44" spans="2:12" ht="6" customHeight="1">
      <c r="B44" s="18"/>
      <c r="C44" s="22"/>
      <c r="D44"/>
      <c r="E44"/>
      <c r="F44"/>
      <c r="G44"/>
      <c r="H44" s="43"/>
      <c r="I44" s="43"/>
      <c r="J44" s="43"/>
      <c r="K44" s="22"/>
      <c r="L44" s="23"/>
    </row>
    <row r="45" spans="2:12" ht="12.75" customHeight="1">
      <c r="B45" s="18"/>
      <c r="C45" s="22"/>
      <c r="D45" t="s">
        <v>63</v>
      </c>
      <c r="E45"/>
      <c r="F45"/>
      <c r="G45"/>
      <c r="H45"/>
      <c r="I45"/>
      <c r="J45"/>
      <c r="K45" s="22"/>
      <c r="L45" s="23"/>
    </row>
    <row r="46" spans="2:12" ht="6" customHeight="1">
      <c r="B46" s="18"/>
      <c r="C46" s="22"/>
      <c r="D46"/>
      <c r="E46"/>
      <c r="F46"/>
      <c r="G46"/>
      <c r="H46"/>
      <c r="I46"/>
      <c r="J46"/>
      <c r="K46" s="22"/>
      <c r="L46" s="23"/>
    </row>
    <row r="47" spans="2:12" ht="12.75">
      <c r="B47" s="18"/>
      <c r="C47" s="22"/>
      <c r="D47" t="s">
        <v>69</v>
      </c>
      <c r="E47" s="48">
        <v>50000</v>
      </c>
      <c r="F47"/>
      <c r="G47"/>
      <c r="H47"/>
      <c r="I47"/>
      <c r="J47"/>
      <c r="K47" s="22"/>
      <c r="L47" s="23"/>
    </row>
    <row r="48" spans="2:12" ht="12.75">
      <c r="B48" s="18"/>
      <c r="C48" s="22"/>
      <c r="D48" t="s">
        <v>70</v>
      </c>
      <c r="E48" s="50" t="s">
        <v>143</v>
      </c>
      <c r="F48"/>
      <c r="G48"/>
      <c r="H48"/>
      <c r="I48"/>
      <c r="J48"/>
      <c r="K48" s="22"/>
      <c r="L48" s="23"/>
    </row>
    <row r="49" spans="2:12" ht="13.5" thickBot="1">
      <c r="B49" s="18"/>
      <c r="C49" s="22"/>
      <c r="D49" t="s">
        <v>71</v>
      </c>
      <c r="E49" s="52">
        <f>+E47+E48</f>
        <v>50000</v>
      </c>
      <c r="F49"/>
      <c r="G49"/>
      <c r="H49"/>
      <c r="I49"/>
      <c r="J49"/>
      <c r="K49" s="22"/>
      <c r="L49" s="23"/>
    </row>
    <row r="50" spans="2:12" ht="13.5" thickTop="1">
      <c r="B50" s="18"/>
      <c r="C50" s="22"/>
      <c r="D50"/>
      <c r="E50" s="71"/>
      <c r="F50"/>
      <c r="G50"/>
      <c r="H50"/>
      <c r="I50"/>
      <c r="J50"/>
      <c r="K50" s="22"/>
      <c r="L50" s="23"/>
    </row>
    <row r="51" spans="2:12" ht="12.75">
      <c r="B51" s="18"/>
      <c r="C51" s="22"/>
      <c r="D51" t="s">
        <v>64</v>
      </c>
      <c r="E51" s="71"/>
      <c r="F51"/>
      <c r="G51"/>
      <c r="H51"/>
      <c r="I51"/>
      <c r="J51"/>
      <c r="K51" s="22"/>
      <c r="L51" s="23"/>
    </row>
    <row r="52" spans="2:12" ht="12.75">
      <c r="B52" s="18"/>
      <c r="C52" s="22"/>
      <c r="D52" t="s">
        <v>65</v>
      </c>
      <c r="E52" s="71"/>
      <c r="F52"/>
      <c r="G52"/>
      <c r="H52"/>
      <c r="I52"/>
      <c r="J52"/>
      <c r="K52" s="22"/>
      <c r="L52" s="23"/>
    </row>
    <row r="53" spans="2:12" ht="6" customHeight="1">
      <c r="B53" s="18"/>
      <c r="C53" s="22"/>
      <c r="D53"/>
      <c r="E53" s="71"/>
      <c r="F53"/>
      <c r="G53"/>
      <c r="H53"/>
      <c r="I53"/>
      <c r="J53"/>
      <c r="K53" s="22"/>
      <c r="L53" s="23"/>
    </row>
    <row r="54" spans="2:12" ht="12.75" customHeight="1">
      <c r="B54" s="18"/>
      <c r="C54" s="22"/>
      <c r="D54" s="72"/>
      <c r="E54" s="73"/>
      <c r="F54" s="72"/>
      <c r="G54" s="72" t="s">
        <v>72</v>
      </c>
      <c r="H54" s="72"/>
      <c r="I54" s="72" t="s">
        <v>73</v>
      </c>
      <c r="J54"/>
      <c r="K54" s="22"/>
      <c r="L54" s="23"/>
    </row>
    <row r="55" spans="2:12" ht="12.75">
      <c r="B55" s="18"/>
      <c r="C55" s="22"/>
      <c r="D55" s="65" t="s">
        <v>52</v>
      </c>
      <c r="E55" s="74" t="s">
        <v>74</v>
      </c>
      <c r="F55" s="65" t="s">
        <v>75</v>
      </c>
      <c r="G55" s="65" t="s">
        <v>76</v>
      </c>
      <c r="H55" s="65" t="s">
        <v>22</v>
      </c>
      <c r="I55" s="65" t="s">
        <v>77</v>
      </c>
      <c r="J55"/>
      <c r="K55" s="22"/>
      <c r="L55" s="23"/>
    </row>
    <row r="56" spans="2:12" ht="12.75">
      <c r="B56" s="18"/>
      <c r="C56" s="22"/>
      <c r="D56" s="75">
        <v>0</v>
      </c>
      <c r="E56" s="73"/>
      <c r="F56" s="75"/>
      <c r="G56" s="75"/>
      <c r="H56" s="75"/>
      <c r="I56" s="73">
        <f>-E49</f>
        <v>-50000</v>
      </c>
      <c r="J56"/>
      <c r="K56" s="22"/>
      <c r="L56" s="23"/>
    </row>
    <row r="57" spans="2:12" ht="12.75">
      <c r="B57" s="18"/>
      <c r="C57" s="22"/>
      <c r="D57">
        <v>1</v>
      </c>
      <c r="E57" s="71">
        <v>40000</v>
      </c>
      <c r="F57" s="56" t="s">
        <v>143</v>
      </c>
      <c r="G57" s="56" t="s">
        <v>143</v>
      </c>
      <c r="H57" s="56" t="s">
        <v>143</v>
      </c>
      <c r="I57" s="48">
        <f>+(E57-F57)*(1-0.4)+0.4*H57+E48-G57</f>
        <v>24000</v>
      </c>
      <c r="J57"/>
      <c r="K57" s="22"/>
      <c r="L57" s="23"/>
    </row>
    <row r="58" spans="2:12" ht="12.75">
      <c r="B58" s="18"/>
      <c r="C58" s="22"/>
      <c r="D58">
        <v>2</v>
      </c>
      <c r="E58" s="71">
        <v>30000</v>
      </c>
      <c r="F58" s="56" t="s">
        <v>143</v>
      </c>
      <c r="G58" s="56" t="s">
        <v>143</v>
      </c>
      <c r="H58" s="48">
        <f>IF(ISTEXT(H57),"",H57)</f>
      </c>
      <c r="I58" s="48">
        <f>+(E58-F58)*(1-0.4)+0.4*H58+G57-G58</f>
        <v>18000</v>
      </c>
      <c r="J58"/>
      <c r="K58" s="22"/>
      <c r="L58" s="23"/>
    </row>
    <row r="59" spans="2:12" ht="12.75">
      <c r="B59" s="18"/>
      <c r="C59" s="22"/>
      <c r="D59">
        <v>3</v>
      </c>
      <c r="E59" s="71">
        <v>20000</v>
      </c>
      <c r="F59" s="56" t="s">
        <v>143</v>
      </c>
      <c r="G59" s="56" t="s">
        <v>143</v>
      </c>
      <c r="H59" s="48">
        <f>IF(ISTEXT(H57),"",H57)</f>
      </c>
      <c r="I59" s="48">
        <f>+(E59-F59)*(1-0.4)+0.4*H59+G58-G59</f>
        <v>12000</v>
      </c>
      <c r="J59"/>
      <c r="K59" s="22"/>
      <c r="L59" s="23"/>
    </row>
    <row r="60" spans="2:12" ht="12.75">
      <c r="B60" s="18"/>
      <c r="C60" s="22"/>
      <c r="D60">
        <v>4</v>
      </c>
      <c r="E60" s="71">
        <v>10000</v>
      </c>
      <c r="F60" s="56" t="s">
        <v>143</v>
      </c>
      <c r="G60" s="56" t="s">
        <v>143</v>
      </c>
      <c r="H60" s="48">
        <f>IF(ISTEXT(H57),"",H57)</f>
      </c>
      <c r="I60" s="48">
        <f>+(E60-F60)*(1-0.4)+0.4*H60+G59-G60</f>
        <v>6000</v>
      </c>
      <c r="J60"/>
      <c r="K60" s="22"/>
      <c r="L60" s="23"/>
    </row>
    <row r="61" spans="2:12" ht="6" customHeight="1">
      <c r="B61" s="18"/>
      <c r="C61" s="22"/>
      <c r="D61"/>
      <c r="E61" s="71"/>
      <c r="F61"/>
      <c r="G61"/>
      <c r="H61"/>
      <c r="I61"/>
      <c r="J61"/>
      <c r="K61" s="22"/>
      <c r="L61" s="23"/>
    </row>
    <row r="62" spans="2:12" ht="12.75">
      <c r="B62" s="18"/>
      <c r="C62" s="22"/>
      <c r="D62" t="s">
        <v>66</v>
      </c>
      <c r="E62"/>
      <c r="F62"/>
      <c r="G62"/>
      <c r="H62"/>
      <c r="I62"/>
      <c r="J62"/>
      <c r="K62" s="22"/>
      <c r="L62" s="23"/>
    </row>
    <row r="63" spans="2:12" ht="6" customHeight="1">
      <c r="B63" s="18"/>
      <c r="C63" s="22"/>
      <c r="D63"/>
      <c r="E63"/>
      <c r="F63"/>
      <c r="G63"/>
      <c r="H63"/>
      <c r="I63"/>
      <c r="J63"/>
      <c r="K63" s="22"/>
      <c r="L63" s="23"/>
    </row>
    <row r="64" spans="2:12" ht="12.75">
      <c r="B64" s="18"/>
      <c r="C64" s="22"/>
      <c r="D64" s="76" t="s">
        <v>55</v>
      </c>
      <c r="E64" s="67">
        <f>NPV(0.1,I57:I60)-E49</f>
        <v>-191.92678095759038</v>
      </c>
      <c r="F64"/>
      <c r="G64"/>
      <c r="H64"/>
      <c r="I64"/>
      <c r="J64"/>
      <c r="K64" s="22"/>
      <c r="L64" s="23"/>
    </row>
    <row r="65" spans="2:12" ht="6" customHeight="1">
      <c r="B65" s="18"/>
      <c r="C65" s="22"/>
      <c r="D65"/>
      <c r="E65"/>
      <c r="F65"/>
      <c r="G65"/>
      <c r="H65"/>
      <c r="I65"/>
      <c r="J65"/>
      <c r="K65" s="22"/>
      <c r="L65" s="23"/>
    </row>
    <row r="66" spans="2:12" ht="12.75">
      <c r="B66" s="18"/>
      <c r="C66" s="22"/>
      <c r="D66" t="s">
        <v>67</v>
      </c>
      <c r="E66"/>
      <c r="F66"/>
      <c r="G66"/>
      <c r="H66"/>
      <c r="I66"/>
      <c r="J66"/>
      <c r="K66" s="22"/>
      <c r="L66" s="23"/>
    </row>
    <row r="67" spans="2:12" ht="6" customHeight="1">
      <c r="B67" s="18"/>
      <c r="C67" s="22"/>
      <c r="D67"/>
      <c r="E67"/>
      <c r="F67"/>
      <c r="G67"/>
      <c r="H67"/>
      <c r="I67"/>
      <c r="J67"/>
      <c r="K67" s="22"/>
      <c r="L67" s="23"/>
    </row>
    <row r="68" spans="2:12" ht="12.75">
      <c r="B68" s="18"/>
      <c r="C68" s="22"/>
      <c r="D68" s="76" t="s">
        <v>78</v>
      </c>
      <c r="E68" s="77" t="s">
        <v>143</v>
      </c>
      <c r="F68"/>
      <c r="G68"/>
      <c r="H68"/>
      <c r="I68"/>
      <c r="J68"/>
      <c r="K68" s="22"/>
      <c r="L68" s="23"/>
    </row>
    <row r="69" spans="2:12" ht="13.5" thickBot="1">
      <c r="B69" s="18"/>
      <c r="C69" s="22"/>
      <c r="D69"/>
      <c r="E69"/>
      <c r="F69"/>
      <c r="G69"/>
      <c r="H69"/>
      <c r="I69"/>
      <c r="J69"/>
      <c r="K69" s="22"/>
      <c r="L69" s="23"/>
    </row>
    <row r="70" spans="3:11" ht="13.5" thickTop="1">
      <c r="C70" s="39"/>
      <c r="D70" s="39"/>
      <c r="E70" s="53"/>
      <c r="F70" s="53"/>
      <c r="G70" s="41"/>
      <c r="H70" s="41"/>
      <c r="I70" s="39"/>
      <c r="J70" s="39"/>
      <c r="K70" s="39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B2:L58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79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34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29"/>
      <c r="E14" s="29"/>
      <c r="F14" s="29"/>
      <c r="G14" s="22"/>
      <c r="H14"/>
      <c r="I14"/>
      <c r="J14"/>
      <c r="K14" s="22"/>
      <c r="L14" s="23"/>
    </row>
    <row r="15" spans="2:12" ht="12.75">
      <c r="B15" s="18"/>
      <c r="C15" s="22"/>
      <c r="D15" s="29" t="s">
        <v>80</v>
      </c>
      <c r="E15" s="29"/>
      <c r="F15" s="29"/>
      <c r="G15" s="22"/>
      <c r="H15"/>
      <c r="I15"/>
      <c r="J15"/>
      <c r="K15" s="22"/>
      <c r="L15" s="23"/>
    </row>
    <row r="16" spans="2:12" ht="12.75">
      <c r="B16" s="18"/>
      <c r="C16" s="22"/>
      <c r="D16" s="29" t="s">
        <v>81</v>
      </c>
      <c r="E16" s="29"/>
      <c r="F16" s="29"/>
      <c r="G16" s="22"/>
      <c r="H16"/>
      <c r="I16"/>
      <c r="J16"/>
      <c r="K16" s="22"/>
      <c r="L16" s="23"/>
    </row>
    <row r="17" spans="2:12" ht="12.75">
      <c r="B17" s="18"/>
      <c r="C17" s="22"/>
      <c r="D17" s="29" t="s">
        <v>82</v>
      </c>
      <c r="E17" s="29"/>
      <c r="F17" s="29"/>
      <c r="G17" s="22"/>
      <c r="H17"/>
      <c r="I17"/>
      <c r="J17"/>
      <c r="K17" s="22"/>
      <c r="L17" s="23"/>
    </row>
    <row r="18" spans="2:12" ht="12.75">
      <c r="B18" s="18"/>
      <c r="C18" s="22"/>
      <c r="D18" s="29" t="s">
        <v>83</v>
      </c>
      <c r="E18" s="29"/>
      <c r="F18" s="29"/>
      <c r="G18" s="22"/>
      <c r="H18"/>
      <c r="I18"/>
      <c r="J18"/>
      <c r="K18" s="22"/>
      <c r="L18" s="23"/>
    </row>
    <row r="19" spans="2:12" ht="12.75">
      <c r="B19" s="18"/>
      <c r="C19" s="22"/>
      <c r="D19" s="29" t="s">
        <v>84</v>
      </c>
      <c r="E19" s="29"/>
      <c r="F19" s="29"/>
      <c r="G19" s="22"/>
      <c r="H19"/>
      <c r="I19"/>
      <c r="J19"/>
      <c r="K19" s="22"/>
      <c r="L19" s="23"/>
    </row>
    <row r="20" spans="2:12" ht="12.75">
      <c r="B20" s="18"/>
      <c r="C20" s="22"/>
      <c r="D20" s="29" t="s">
        <v>85</v>
      </c>
      <c r="E20" s="29"/>
      <c r="F20" s="29"/>
      <c r="G20" s="22"/>
      <c r="H20"/>
      <c r="I20"/>
      <c r="J20"/>
      <c r="K20" s="22"/>
      <c r="L20" s="23"/>
    </row>
    <row r="21" spans="2:12" ht="12.75">
      <c r="B21" s="18"/>
      <c r="C21" s="22"/>
      <c r="D21" s="29" t="s">
        <v>86</v>
      </c>
      <c r="E21" s="29"/>
      <c r="F21" s="29"/>
      <c r="G21" s="22"/>
      <c r="H21"/>
      <c r="I21"/>
      <c r="J21"/>
      <c r="K21" s="22"/>
      <c r="L21" s="23"/>
    </row>
    <row r="22" spans="2:12" ht="12.75" customHeight="1">
      <c r="B22" s="18"/>
      <c r="C22" s="22"/>
      <c r="D22" t="s">
        <v>87</v>
      </c>
      <c r="E22"/>
      <c r="F22"/>
      <c r="G22"/>
      <c r="H22"/>
      <c r="I22"/>
      <c r="J22" s="22"/>
      <c r="K22" s="22"/>
      <c r="L22" s="23"/>
    </row>
    <row r="23" spans="2:12" ht="6" customHeight="1">
      <c r="B23" s="18"/>
      <c r="C23" s="22"/>
      <c r="D23"/>
      <c r="E23"/>
      <c r="F23"/>
      <c r="G23"/>
      <c r="H23"/>
      <c r="I23"/>
      <c r="J23" s="22"/>
      <c r="K23" s="22"/>
      <c r="L23" s="23"/>
    </row>
    <row r="24" spans="2:12" ht="12.75" customHeight="1">
      <c r="B24" s="18"/>
      <c r="C24" s="22"/>
      <c r="D24" s="65" t="s">
        <v>88</v>
      </c>
      <c r="E24" s="65">
        <v>1</v>
      </c>
      <c r="F24" s="65">
        <v>2</v>
      </c>
      <c r="G24" s="65">
        <v>3</v>
      </c>
      <c r="H24" s="65">
        <v>4</v>
      </c>
      <c r="I24" s="65">
        <v>5</v>
      </c>
      <c r="J24" s="65" t="s">
        <v>59</v>
      </c>
      <c r="K24" s="22"/>
      <c r="L24" s="23"/>
    </row>
    <row r="25" spans="2:12" ht="12.75" customHeight="1">
      <c r="B25" s="18"/>
      <c r="C25" s="22"/>
      <c r="D25" t="s">
        <v>89</v>
      </c>
      <c r="E25">
        <v>0.5</v>
      </c>
      <c r="F25">
        <v>0.6</v>
      </c>
      <c r="G25" s="49">
        <v>1</v>
      </c>
      <c r="H25">
        <v>1</v>
      </c>
      <c r="I25">
        <v>0.6</v>
      </c>
      <c r="J25" s="22">
        <v>0</v>
      </c>
      <c r="K25" s="22"/>
      <c r="L25" s="23"/>
    </row>
    <row r="26" spans="2:12" ht="13.5" thickBot="1">
      <c r="B26" s="18"/>
      <c r="C26" s="22"/>
      <c r="D26" s="22"/>
      <c r="E26" s="37"/>
      <c r="F26" s="37"/>
      <c r="G26" s="38"/>
      <c r="H26" s="38"/>
      <c r="I26" s="22"/>
      <c r="J26" s="22"/>
      <c r="K26" s="22"/>
      <c r="L26" s="23"/>
    </row>
    <row r="27" spans="3:11" ht="13.5" thickTop="1">
      <c r="C27" s="39"/>
      <c r="D27" s="39"/>
      <c r="E27" s="40"/>
      <c r="F27" s="40"/>
      <c r="G27" s="41"/>
      <c r="H27" s="41"/>
      <c r="I27" s="39"/>
      <c r="J27" s="39"/>
      <c r="K27" s="39"/>
    </row>
    <row r="28" spans="2:12" ht="22.5">
      <c r="B28" s="18"/>
      <c r="C28" s="22"/>
      <c r="D28" s="42" t="s">
        <v>16</v>
      </c>
      <c r="E28" s="21"/>
      <c r="F28" s="21"/>
      <c r="G28" s="21"/>
      <c r="H28" s="21"/>
      <c r="I28" s="21"/>
      <c r="J28" s="21"/>
      <c r="K28" s="22"/>
      <c r="L28" s="23"/>
    </row>
    <row r="29" spans="2:12" ht="9.75" customHeight="1">
      <c r="B29" s="18"/>
      <c r="C29" s="22"/>
      <c r="D29" s="43"/>
      <c r="E29" s="43"/>
      <c r="F29" s="43"/>
      <c r="G29" s="43"/>
      <c r="H29" s="43"/>
      <c r="I29" s="43"/>
      <c r="J29" s="43"/>
      <c r="K29" s="22"/>
      <c r="L29" s="23"/>
    </row>
    <row r="30" spans="2:12" ht="15.75">
      <c r="B30" s="18"/>
      <c r="C30" s="22"/>
      <c r="D30" s="44" t="str">
        <f>SUBSTITUTE(+D7,"Objective","")</f>
        <v>Problem 7-28 </v>
      </c>
      <c r="E30" s="45"/>
      <c r="F30" s="45"/>
      <c r="G30" s="45"/>
      <c r="H30" s="45"/>
      <c r="I30" s="45"/>
      <c r="J30" s="45"/>
      <c r="K30" s="22"/>
      <c r="L30" s="23"/>
    </row>
    <row r="31" spans="2:12" ht="9.75" customHeight="1">
      <c r="B31" s="18"/>
      <c r="C31" s="22"/>
      <c r="D31" s="46" t="s">
        <v>17</v>
      </c>
      <c r="E31" s="43"/>
      <c r="F31" s="43"/>
      <c r="G31" s="43"/>
      <c r="H31" s="43"/>
      <c r="I31" s="43"/>
      <c r="J31" s="43"/>
      <c r="K31" s="22"/>
      <c r="L31" s="23"/>
    </row>
    <row r="32" spans="2:12" ht="6" customHeight="1">
      <c r="B32" s="18"/>
      <c r="C32" s="22"/>
      <c r="D32" s="26"/>
      <c r="E32" s="43"/>
      <c r="F32" s="43"/>
      <c r="G32" s="43"/>
      <c r="H32" s="43"/>
      <c r="I32" s="43"/>
      <c r="J32" s="43"/>
      <c r="K32" s="22"/>
      <c r="L32" s="23"/>
    </row>
    <row r="33" spans="2:12" ht="12.75" customHeight="1">
      <c r="B33" s="18"/>
      <c r="C33" s="22"/>
      <c r="D33" t="s">
        <v>90</v>
      </c>
      <c r="E33"/>
      <c r="F33"/>
      <c r="G33"/>
      <c r="H33" s="43"/>
      <c r="I33" s="43"/>
      <c r="J33" s="43"/>
      <c r="K33" s="22"/>
      <c r="L33" s="23"/>
    </row>
    <row r="34" spans="2:12" ht="6" customHeight="1">
      <c r="B34" s="18"/>
      <c r="C34" s="22"/>
      <c r="D34"/>
      <c r="E34"/>
      <c r="F34"/>
      <c r="G34"/>
      <c r="H34" s="43"/>
      <c r="I34" s="43"/>
      <c r="J34" s="43"/>
      <c r="K34" s="22"/>
      <c r="L34" s="23"/>
    </row>
    <row r="35" spans="2:12" ht="12.75">
      <c r="B35" s="18"/>
      <c r="C35" s="22"/>
      <c r="D35"/>
      <c r="E35" s="78">
        <v>0</v>
      </c>
      <c r="F35" s="78">
        <v>1</v>
      </c>
      <c r="G35" s="78">
        <v>2</v>
      </c>
      <c r="H35" s="78">
        <v>3</v>
      </c>
      <c r="I35" s="78">
        <v>4</v>
      </c>
      <c r="J35" s="78">
        <v>5</v>
      </c>
      <c r="K35" s="22"/>
      <c r="L35" s="23"/>
    </row>
    <row r="36" spans="2:12" ht="12.75">
      <c r="B36" s="18"/>
      <c r="C36" s="22"/>
      <c r="D36" t="s">
        <v>91</v>
      </c>
      <c r="E36" s="79">
        <v>0</v>
      </c>
      <c r="F36" s="79">
        <f>+E25</f>
        <v>0.5</v>
      </c>
      <c r="G36" s="79">
        <f>+F25</f>
        <v>0.6</v>
      </c>
      <c r="H36" s="79">
        <f>+G25</f>
        <v>1</v>
      </c>
      <c r="I36" s="79">
        <f>+H25</f>
        <v>1</v>
      </c>
      <c r="J36" s="79">
        <f>+I25</f>
        <v>0.6</v>
      </c>
      <c r="K36" s="22"/>
      <c r="L36" s="23"/>
    </row>
    <row r="37" spans="2:12" ht="12.75">
      <c r="B37" s="18"/>
      <c r="C37" s="22"/>
      <c r="D37" t="s">
        <v>92</v>
      </c>
      <c r="E37" s="80"/>
      <c r="F37" s="80" t="s">
        <v>143</v>
      </c>
      <c r="G37" s="80" t="s">
        <v>143</v>
      </c>
      <c r="H37" s="80" t="s">
        <v>143</v>
      </c>
      <c r="I37" s="80" t="s">
        <v>143</v>
      </c>
      <c r="J37" s="80" t="s">
        <v>143</v>
      </c>
      <c r="K37" s="22"/>
      <c r="L37" s="23"/>
    </row>
    <row r="38" spans="2:12" ht="12.75">
      <c r="B38" s="18"/>
      <c r="C38" s="22"/>
      <c r="D38" t="s">
        <v>70</v>
      </c>
      <c r="E38" s="79">
        <f aca="true" t="shared" si="0" ref="E38:J38">F37*0.1</f>
        <v>0</v>
      </c>
      <c r="F38" s="79">
        <f t="shared" si="0"/>
        <v>0</v>
      </c>
      <c r="G38" s="79">
        <f t="shared" si="0"/>
        <v>0</v>
      </c>
      <c r="H38" s="79">
        <f t="shared" si="0"/>
        <v>0</v>
      </c>
      <c r="I38" s="79">
        <f t="shared" si="0"/>
        <v>0</v>
      </c>
      <c r="J38" s="79">
        <f t="shared" si="0"/>
        <v>0</v>
      </c>
      <c r="K38" s="22"/>
      <c r="L38" s="23"/>
    </row>
    <row r="39" spans="2:12" ht="12.75">
      <c r="B39" s="18"/>
      <c r="C39" s="22"/>
      <c r="D39" s="76" t="s">
        <v>93</v>
      </c>
      <c r="E39" s="80" t="s">
        <v>143</v>
      </c>
      <c r="F39" s="80" t="s">
        <v>143</v>
      </c>
      <c r="G39" s="80" t="s">
        <v>143</v>
      </c>
      <c r="H39" s="80" t="s">
        <v>143</v>
      </c>
      <c r="I39" s="80" t="s">
        <v>143</v>
      </c>
      <c r="J39" s="80" t="s">
        <v>143</v>
      </c>
      <c r="K39" s="22"/>
      <c r="L39" s="23"/>
    </row>
    <row r="40" spans="2:12" ht="6" customHeight="1">
      <c r="B40" s="18"/>
      <c r="C40" s="22"/>
      <c r="D40"/>
      <c r="E40" s="79"/>
      <c r="F40" s="79"/>
      <c r="G40" s="79"/>
      <c r="H40" s="79"/>
      <c r="I40" s="79"/>
      <c r="J40" s="79"/>
      <c r="K40" s="22"/>
      <c r="L40" s="23"/>
    </row>
    <row r="41" spans="2:12" ht="12.75">
      <c r="B41" s="18"/>
      <c r="C41" s="22"/>
      <c r="D41" t="s">
        <v>19</v>
      </c>
      <c r="E41" s="79">
        <f>+E37</f>
        <v>0</v>
      </c>
      <c r="F41" s="79">
        <f>IF(ISTEXT(F37),"",F37)</f>
      </c>
      <c r="G41" s="79">
        <f>IF(ISTEXT(G37),"",G37)</f>
      </c>
      <c r="H41" s="79">
        <f>IF(ISTEXT(H37),"",H37)</f>
      </c>
      <c r="I41" s="79">
        <f>IF(ISTEXT(I37),"",I37)</f>
      </c>
      <c r="J41" s="79">
        <f>IF(ISTEXT(J37),"",J37)</f>
      </c>
      <c r="K41" s="22"/>
      <c r="L41" s="23"/>
    </row>
    <row r="42" spans="2:12" ht="12.75">
      <c r="B42" s="18"/>
      <c r="C42" s="22"/>
      <c r="D42" t="s">
        <v>94</v>
      </c>
      <c r="E42" s="80"/>
      <c r="F42" s="80" t="s">
        <v>143</v>
      </c>
      <c r="G42" s="80" t="s">
        <v>143</v>
      </c>
      <c r="H42" s="80" t="s">
        <v>143</v>
      </c>
      <c r="I42" s="80" t="s">
        <v>143</v>
      </c>
      <c r="J42" s="80" t="s">
        <v>143</v>
      </c>
      <c r="K42" s="22"/>
      <c r="L42" s="23"/>
    </row>
    <row r="43" spans="2:12" ht="12.75">
      <c r="B43" s="18"/>
      <c r="C43" s="22"/>
      <c r="D43" t="s">
        <v>22</v>
      </c>
      <c r="E43" s="80"/>
      <c r="F43" s="80" t="s">
        <v>143</v>
      </c>
      <c r="G43" s="79">
        <f>6/5</f>
        <v>1.2</v>
      </c>
      <c r="H43" s="79">
        <f>6/5</f>
        <v>1.2</v>
      </c>
      <c r="I43" s="79">
        <f>6/5</f>
        <v>1.2</v>
      </c>
      <c r="J43" s="79">
        <f>6/5</f>
        <v>1.2</v>
      </c>
      <c r="K43" s="22"/>
      <c r="L43" s="23"/>
    </row>
    <row r="44" spans="2:12" ht="12.75">
      <c r="B44" s="18"/>
      <c r="C44" s="22"/>
      <c r="D44" t="s">
        <v>23</v>
      </c>
      <c r="E44" s="79">
        <v>0</v>
      </c>
      <c r="F44" s="79">
        <f>+F41-F42-F43</f>
        <v>0</v>
      </c>
      <c r="G44" s="79">
        <f>+G41-G42-G43</f>
        <v>-1.2</v>
      </c>
      <c r="H44" s="79">
        <f>+H41-H42-H43</f>
        <v>-1.2</v>
      </c>
      <c r="I44" s="79">
        <f>+I41-I42-I43</f>
        <v>-1.2</v>
      </c>
      <c r="J44" s="79">
        <f>+J41-J42-J43</f>
        <v>-1.2</v>
      </c>
      <c r="K44" s="22"/>
      <c r="L44" s="23"/>
    </row>
    <row r="45" spans="2:12" ht="12.75">
      <c r="B45" s="18"/>
      <c r="C45" s="22"/>
      <c r="D45" t="s">
        <v>95</v>
      </c>
      <c r="E45" s="79">
        <f aca="true" t="shared" si="1" ref="E45:J45">0.35*E44</f>
        <v>0</v>
      </c>
      <c r="F45" s="79">
        <f t="shared" si="1"/>
        <v>0</v>
      </c>
      <c r="G45" s="79">
        <f t="shared" si="1"/>
        <v>-0.42</v>
      </c>
      <c r="H45" s="79">
        <f t="shared" si="1"/>
        <v>-0.42</v>
      </c>
      <c r="I45" s="79">
        <f t="shared" si="1"/>
        <v>-0.42</v>
      </c>
      <c r="J45" s="79">
        <f t="shared" si="1"/>
        <v>-0.42</v>
      </c>
      <c r="K45" s="22"/>
      <c r="L45" s="23"/>
    </row>
    <row r="46" spans="2:12" ht="12.75">
      <c r="B46" s="18"/>
      <c r="C46" s="22"/>
      <c r="D46" t="s">
        <v>96</v>
      </c>
      <c r="E46" s="79">
        <v>0</v>
      </c>
      <c r="F46" s="79">
        <f>+F44-F45</f>
        <v>0</v>
      </c>
      <c r="G46" s="79">
        <f>+G44-G45</f>
        <v>-0.78</v>
      </c>
      <c r="H46" s="79">
        <f>+H44-H45</f>
        <v>-0.78</v>
      </c>
      <c r="I46" s="79">
        <f>+I44-I45</f>
        <v>-0.78</v>
      </c>
      <c r="J46" s="79">
        <f>+J44-J45</f>
        <v>-0.78</v>
      </c>
      <c r="K46" s="22"/>
      <c r="L46" s="23"/>
    </row>
    <row r="47" spans="2:12" ht="12.75">
      <c r="B47" s="18"/>
      <c r="C47" s="22"/>
      <c r="D47" t="s">
        <v>97</v>
      </c>
      <c r="E47" s="79">
        <v>0</v>
      </c>
      <c r="F47" s="79">
        <f>F46+F43</f>
        <v>0</v>
      </c>
      <c r="G47" s="79">
        <f>G46+G43</f>
        <v>0.41999999999999993</v>
      </c>
      <c r="H47" s="79">
        <f>H46+H43</f>
        <v>0.41999999999999993</v>
      </c>
      <c r="I47" s="79">
        <f>I46+I43</f>
        <v>0.41999999999999993</v>
      </c>
      <c r="J47" s="79">
        <f>J46+J43</f>
        <v>0.41999999999999993</v>
      </c>
      <c r="K47" s="22"/>
      <c r="L47" s="23"/>
    </row>
    <row r="48" spans="2:12" ht="6" customHeight="1">
      <c r="B48" s="18"/>
      <c r="C48" s="22"/>
      <c r="D48"/>
      <c r="E48" s="79"/>
      <c r="F48" s="79"/>
      <c r="G48" s="79"/>
      <c r="H48" s="79"/>
      <c r="I48" s="79"/>
      <c r="J48" s="79"/>
      <c r="K48" s="22"/>
      <c r="L48" s="23"/>
    </row>
    <row r="49" spans="2:12" ht="12.75">
      <c r="B49" s="18"/>
      <c r="C49" s="22"/>
      <c r="D49" s="76" t="s">
        <v>26</v>
      </c>
      <c r="E49" s="79"/>
      <c r="F49" s="79"/>
      <c r="G49" s="79"/>
      <c r="H49" s="79"/>
      <c r="I49" s="79"/>
      <c r="J49" s="79"/>
      <c r="K49" s="22"/>
      <c r="L49" s="23"/>
    </row>
    <row r="50" spans="2:12" ht="12.75">
      <c r="B50" s="18"/>
      <c r="C50" s="22"/>
      <c r="D50" t="s">
        <v>98</v>
      </c>
      <c r="E50" s="79">
        <v>-6</v>
      </c>
      <c r="F50" s="79">
        <v>0</v>
      </c>
      <c r="G50" s="79">
        <v>0</v>
      </c>
      <c r="H50" s="79">
        <v>0</v>
      </c>
      <c r="I50" s="79">
        <v>0</v>
      </c>
      <c r="J50" s="79">
        <f>0.5-(0.5*0.35)</f>
        <v>0.325</v>
      </c>
      <c r="K50" s="22"/>
      <c r="L50" s="23"/>
    </row>
    <row r="51" spans="2:12" ht="12.75">
      <c r="B51" s="18"/>
      <c r="C51" s="22"/>
      <c r="D51" t="s">
        <v>99</v>
      </c>
      <c r="E51" s="79">
        <f aca="true" t="shared" si="2" ref="E51:J51">-E39</f>
        <v>0</v>
      </c>
      <c r="F51" s="79">
        <f t="shared" si="2"/>
        <v>0</v>
      </c>
      <c r="G51" s="79">
        <f t="shared" si="2"/>
        <v>0</v>
      </c>
      <c r="H51" s="79">
        <f t="shared" si="2"/>
        <v>0</v>
      </c>
      <c r="I51" s="79">
        <f t="shared" si="2"/>
        <v>0</v>
      </c>
      <c r="J51" s="79">
        <f t="shared" si="2"/>
        <v>0</v>
      </c>
      <c r="K51" s="22"/>
      <c r="L51" s="23"/>
    </row>
    <row r="52" spans="2:12" ht="12.75">
      <c r="B52" s="18"/>
      <c r="C52" s="22"/>
      <c r="D52" t="s">
        <v>100</v>
      </c>
      <c r="E52" s="79">
        <f aca="true" t="shared" si="3" ref="E52:J52">+E47</f>
        <v>0</v>
      </c>
      <c r="F52" s="79">
        <f t="shared" si="3"/>
        <v>0</v>
      </c>
      <c r="G52" s="79">
        <f t="shared" si="3"/>
        <v>0.41999999999999993</v>
      </c>
      <c r="H52" s="79">
        <f t="shared" si="3"/>
        <v>0.41999999999999993</v>
      </c>
      <c r="I52" s="79">
        <f t="shared" si="3"/>
        <v>0.41999999999999993</v>
      </c>
      <c r="J52" s="79">
        <f t="shared" si="3"/>
        <v>0.41999999999999993</v>
      </c>
      <c r="K52" s="22"/>
      <c r="L52" s="23"/>
    </row>
    <row r="53" spans="2:12" ht="12.75">
      <c r="B53" s="18"/>
      <c r="C53" s="22"/>
      <c r="D53" t="s">
        <v>101</v>
      </c>
      <c r="E53" s="79">
        <f aca="true" t="shared" si="4" ref="E53:J53">SUM(E50:E52)</f>
        <v>-6</v>
      </c>
      <c r="F53" s="79">
        <f t="shared" si="4"/>
        <v>0</v>
      </c>
      <c r="G53" s="79">
        <f t="shared" si="4"/>
        <v>0.41999999999999993</v>
      </c>
      <c r="H53" s="79">
        <f t="shared" si="4"/>
        <v>0.41999999999999993</v>
      </c>
      <c r="I53" s="79">
        <f t="shared" si="4"/>
        <v>0.41999999999999993</v>
      </c>
      <c r="J53" s="79">
        <f t="shared" si="4"/>
        <v>0.7449999999999999</v>
      </c>
      <c r="K53" s="22"/>
      <c r="L53" s="23"/>
    </row>
    <row r="54" spans="2:12" ht="12.75">
      <c r="B54" s="18"/>
      <c r="C54" s="22"/>
      <c r="D54" t="s">
        <v>102</v>
      </c>
      <c r="E54" s="79">
        <f>+E53</f>
        <v>-6</v>
      </c>
      <c r="F54" s="79">
        <f>+F53/(1+0.12)</f>
        <v>0</v>
      </c>
      <c r="G54" s="79">
        <f>+G53/(1+0.12)^2</f>
        <v>0.3348214285714285</v>
      </c>
      <c r="H54" s="79">
        <f>+H53/(1+0.12)^3</f>
        <v>0.2989477040816325</v>
      </c>
      <c r="I54" s="79">
        <f>+I53/(1+0.12)^4</f>
        <v>0.26691759293002904</v>
      </c>
      <c r="J54" s="79">
        <f>+J53/(1+0.12)^5</f>
        <v>0.42273300751035636</v>
      </c>
      <c r="K54" s="22"/>
      <c r="L54" s="23"/>
    </row>
    <row r="55" spans="2:12" ht="6" customHeight="1">
      <c r="B55" s="18"/>
      <c r="C55" s="22"/>
      <c r="D55"/>
      <c r="E55"/>
      <c r="F55"/>
      <c r="G55"/>
      <c r="H55"/>
      <c r="I55"/>
      <c r="J55"/>
      <c r="K55" s="22"/>
      <c r="L55" s="23"/>
    </row>
    <row r="56" spans="2:12" ht="12.75">
      <c r="B56" s="18"/>
      <c r="C56" s="22"/>
      <c r="D56" s="76" t="s">
        <v>103</v>
      </c>
      <c r="E56" s="79">
        <f>SUM(E54:J54)</f>
        <v>-4.676580266906553</v>
      </c>
      <c r="F56"/>
      <c r="G56"/>
      <c r="H56"/>
      <c r="I56"/>
      <c r="J56"/>
      <c r="K56" s="22"/>
      <c r="L56" s="23"/>
    </row>
    <row r="57" spans="2:12" ht="13.5" thickBot="1">
      <c r="B57" s="18"/>
      <c r="C57" s="22"/>
      <c r="D57"/>
      <c r="E57"/>
      <c r="F57"/>
      <c r="G57"/>
      <c r="H57"/>
      <c r="I57"/>
      <c r="J57"/>
      <c r="K57" s="22"/>
      <c r="L57" s="23"/>
    </row>
    <row r="58" spans="3:11" ht="13.5" thickTop="1">
      <c r="C58" s="39"/>
      <c r="D58" s="39"/>
      <c r="E58" s="53"/>
      <c r="F58" s="53"/>
      <c r="G58" s="41"/>
      <c r="H58" s="41"/>
      <c r="I58" s="39"/>
      <c r="J58" s="39"/>
      <c r="K58" s="39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B2:L70"/>
  <sheetViews>
    <sheetView showGridLines="0" showRowColHeaders="0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3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8"/>
      <c r="C4" s="19"/>
      <c r="D4" s="20" t="s">
        <v>3</v>
      </c>
      <c r="E4" s="21"/>
      <c r="F4" s="21"/>
      <c r="G4" s="21"/>
      <c r="H4" s="21"/>
      <c r="I4" s="21"/>
      <c r="J4" s="21"/>
      <c r="K4" s="22"/>
      <c r="L4" s="23"/>
    </row>
    <row r="5" spans="2:12" ht="18.75">
      <c r="B5" s="18"/>
      <c r="C5" s="19"/>
      <c r="D5" s="24" t="s">
        <v>4</v>
      </c>
      <c r="E5" s="21"/>
      <c r="F5" s="21"/>
      <c r="G5" s="21"/>
      <c r="H5" s="21"/>
      <c r="I5" s="21"/>
      <c r="J5" s="21"/>
      <c r="K5" s="22"/>
      <c r="L5" s="23"/>
    </row>
    <row r="6" spans="2:12" ht="15.75" customHeight="1">
      <c r="B6" s="18"/>
      <c r="C6" s="19"/>
      <c r="D6" s="21"/>
      <c r="E6" s="21"/>
      <c r="F6" s="21"/>
      <c r="G6" s="21"/>
      <c r="H6" s="21"/>
      <c r="I6" s="21"/>
      <c r="J6" s="21"/>
      <c r="K6" s="22"/>
      <c r="L6" s="23"/>
    </row>
    <row r="7" spans="2:12" ht="15.75" customHeight="1">
      <c r="B7" s="18"/>
      <c r="C7" s="25"/>
      <c r="D7" s="26" t="s">
        <v>104</v>
      </c>
      <c r="E7" s="27"/>
      <c r="F7" s="27"/>
      <c r="G7" s="22"/>
      <c r="H7" s="22"/>
      <c r="I7"/>
      <c r="J7"/>
      <c r="K7" s="22"/>
      <c r="L7" s="23"/>
    </row>
    <row r="8" spans="2:12" ht="12.75">
      <c r="B8" s="18"/>
      <c r="C8" s="22"/>
      <c r="D8" s="28" t="s">
        <v>105</v>
      </c>
      <c r="E8" s="27"/>
      <c r="F8" s="27"/>
      <c r="G8" s="22"/>
      <c r="H8" s="22"/>
      <c r="I8"/>
      <c r="J8"/>
      <c r="K8" s="22"/>
      <c r="L8" s="23"/>
    </row>
    <row r="9" spans="2:12" ht="15.75" customHeight="1">
      <c r="B9" s="18"/>
      <c r="C9" s="22"/>
      <c r="D9" s="29"/>
      <c r="E9" s="29"/>
      <c r="F9" s="29"/>
      <c r="G9" s="22"/>
      <c r="H9"/>
      <c r="I9"/>
      <c r="J9"/>
      <c r="K9" s="22"/>
      <c r="L9" s="23"/>
    </row>
    <row r="10" spans="2:12" ht="12.75">
      <c r="B10" s="18"/>
      <c r="C10" s="22"/>
      <c r="D10" s="30" t="s">
        <v>7</v>
      </c>
      <c r="E10" s="31"/>
      <c r="F10" s="32"/>
      <c r="G10" s="22"/>
      <c r="H10"/>
      <c r="I10"/>
      <c r="J10"/>
      <c r="K10" s="22"/>
      <c r="L10" s="23"/>
    </row>
    <row r="11" spans="2:12" ht="12.75">
      <c r="B11" s="18"/>
      <c r="C11" s="22"/>
      <c r="D11" s="33" t="s">
        <v>8</v>
      </c>
      <c r="E11" s="34"/>
      <c r="F11" s="35"/>
      <c r="G11" s="22"/>
      <c r="H11"/>
      <c r="I11"/>
      <c r="J11"/>
      <c r="K11" s="22"/>
      <c r="L11" s="23"/>
    </row>
    <row r="12" spans="2:12" ht="12.75">
      <c r="B12" s="18"/>
      <c r="C12" s="22"/>
      <c r="D12" s="36" t="s">
        <v>9</v>
      </c>
      <c r="E12" s="34"/>
      <c r="F12" s="35"/>
      <c r="G12" s="22"/>
      <c r="H12"/>
      <c r="I12"/>
      <c r="J12"/>
      <c r="K12" s="22"/>
      <c r="L12" s="23"/>
    </row>
    <row r="13" spans="2:12" ht="12.75">
      <c r="B13" s="18"/>
      <c r="C13" s="22"/>
      <c r="D13" s="36" t="s">
        <v>10</v>
      </c>
      <c r="E13" s="34"/>
      <c r="F13" s="35"/>
      <c r="G13" s="22"/>
      <c r="H13"/>
      <c r="I13"/>
      <c r="J13"/>
      <c r="K13" s="22"/>
      <c r="L13" s="23"/>
    </row>
    <row r="14" spans="2:12" ht="12.75">
      <c r="B14" s="18"/>
      <c r="C14" s="22"/>
      <c r="D14" s="29"/>
      <c r="E14" s="29"/>
      <c r="F14" s="29"/>
      <c r="G14" s="22"/>
      <c r="H14"/>
      <c r="I14"/>
      <c r="J14"/>
      <c r="K14" s="22"/>
      <c r="L14" s="23"/>
    </row>
    <row r="15" spans="2:12" ht="12.75">
      <c r="B15" s="18"/>
      <c r="C15" s="22"/>
      <c r="D15" s="81" t="s">
        <v>106</v>
      </c>
      <c r="E15"/>
      <c r="F15"/>
      <c r="G15"/>
      <c r="H15"/>
      <c r="I15"/>
      <c r="J15"/>
      <c r="K15" s="22"/>
      <c r="L15" s="23"/>
    </row>
    <row r="16" spans="2:12" ht="12.75">
      <c r="B16" s="18"/>
      <c r="C16" s="22"/>
      <c r="D16" s="81" t="s">
        <v>107</v>
      </c>
      <c r="E16"/>
      <c r="F16"/>
      <c r="G16"/>
      <c r="H16"/>
      <c r="I16"/>
      <c r="J16"/>
      <c r="K16" s="22"/>
      <c r="L16" s="23"/>
    </row>
    <row r="17" spans="2:12" ht="12.75">
      <c r="B17" s="18"/>
      <c r="C17" s="22"/>
      <c r="D17" s="81" t="s">
        <v>135</v>
      </c>
      <c r="E17"/>
      <c r="F17"/>
      <c r="G17"/>
      <c r="H17"/>
      <c r="I17"/>
      <c r="J17"/>
      <c r="K17" s="22"/>
      <c r="L17" s="23"/>
    </row>
    <row r="18" spans="2:12" ht="12.75">
      <c r="B18" s="18"/>
      <c r="C18" s="22"/>
      <c r="D18" s="81" t="s">
        <v>108</v>
      </c>
      <c r="E18"/>
      <c r="F18"/>
      <c r="G18"/>
      <c r="H18"/>
      <c r="I18"/>
      <c r="J18"/>
      <c r="K18" s="22"/>
      <c r="L18" s="23"/>
    </row>
    <row r="19" spans="2:12" ht="12.75">
      <c r="B19" s="18"/>
      <c r="C19" s="22"/>
      <c r="D19" s="81" t="s">
        <v>109</v>
      </c>
      <c r="E19"/>
      <c r="F19"/>
      <c r="G19"/>
      <c r="H19"/>
      <c r="I19"/>
      <c r="J19"/>
      <c r="K19" s="22"/>
      <c r="L19" s="23"/>
    </row>
    <row r="20" spans="2:12" ht="12.75">
      <c r="B20" s="18"/>
      <c r="C20" s="22"/>
      <c r="D20" s="81" t="s">
        <v>110</v>
      </c>
      <c r="E20"/>
      <c r="F20"/>
      <c r="G20"/>
      <c r="H20"/>
      <c r="I20"/>
      <c r="J20"/>
      <c r="K20" s="22"/>
      <c r="L20" s="23"/>
    </row>
    <row r="21" spans="2:12" ht="12.75">
      <c r="B21" s="18"/>
      <c r="C21" s="22"/>
      <c r="D21" s="81" t="s">
        <v>120</v>
      </c>
      <c r="E21"/>
      <c r="F21"/>
      <c r="G21"/>
      <c r="H21"/>
      <c r="I21"/>
      <c r="J21"/>
      <c r="K21" s="22"/>
      <c r="L21" s="23"/>
    </row>
    <row r="22" spans="2:12" ht="6" customHeight="1">
      <c r="B22" s="18"/>
      <c r="C22" s="22"/>
      <c r="D22"/>
      <c r="E22"/>
      <c r="F22"/>
      <c r="G22"/>
      <c r="H22"/>
      <c r="I22"/>
      <c r="J22"/>
      <c r="K22" s="22"/>
      <c r="L22" s="23"/>
    </row>
    <row r="23" spans="2:12" ht="12.75">
      <c r="B23" s="18"/>
      <c r="C23" s="22"/>
      <c r="D23" s="81" t="s">
        <v>111</v>
      </c>
      <c r="E23"/>
      <c r="F23"/>
      <c r="G23"/>
      <c r="H23"/>
      <c r="I23"/>
      <c r="J23"/>
      <c r="K23" s="22"/>
      <c r="L23" s="23"/>
    </row>
    <row r="24" spans="2:12" ht="6" customHeight="1">
      <c r="B24" s="18"/>
      <c r="C24" s="22"/>
      <c r="D24"/>
      <c r="E24"/>
      <c r="F24"/>
      <c r="G24"/>
      <c r="H24"/>
      <c r="I24"/>
      <c r="J24"/>
      <c r="K24" s="22"/>
      <c r="L24" s="23"/>
    </row>
    <row r="25" spans="2:12" ht="12.75">
      <c r="B25" s="18"/>
      <c r="C25" s="22"/>
      <c r="D25" s="81" t="s">
        <v>112</v>
      </c>
      <c r="E25"/>
      <c r="F25"/>
      <c r="G25"/>
      <c r="H25"/>
      <c r="I25"/>
      <c r="J25"/>
      <c r="K25" s="22"/>
      <c r="L25" s="23"/>
    </row>
    <row r="26" spans="2:12" ht="6" customHeight="1">
      <c r="B26" s="18"/>
      <c r="C26" s="22"/>
      <c r="D26"/>
      <c r="E26"/>
      <c r="F26"/>
      <c r="G26"/>
      <c r="H26"/>
      <c r="I26"/>
      <c r="J26"/>
      <c r="K26" s="22"/>
      <c r="L26" s="23"/>
    </row>
    <row r="27" spans="2:12" ht="12.75">
      <c r="B27" s="18"/>
      <c r="C27" s="22"/>
      <c r="D27" t="s">
        <v>126</v>
      </c>
      <c r="E27"/>
      <c r="F27"/>
      <c r="G27"/>
      <c r="H27"/>
      <c r="I27"/>
      <c r="J27"/>
      <c r="K27" s="22"/>
      <c r="L27" s="23"/>
    </row>
    <row r="28" spans="2:12" ht="13.5" thickBot="1">
      <c r="B28" s="18"/>
      <c r="C28" s="22"/>
      <c r="D28" s="22"/>
      <c r="E28" s="37"/>
      <c r="F28" s="37"/>
      <c r="G28" s="38"/>
      <c r="H28" s="38"/>
      <c r="I28" s="22"/>
      <c r="J28" s="22"/>
      <c r="K28" s="22"/>
      <c r="L28" s="23"/>
    </row>
    <row r="29" spans="3:11" ht="13.5" thickTop="1">
      <c r="C29" s="39"/>
      <c r="D29" s="39"/>
      <c r="E29" s="40"/>
      <c r="F29" s="40"/>
      <c r="G29" s="41"/>
      <c r="H29" s="41"/>
      <c r="I29" s="39"/>
      <c r="J29" s="39"/>
      <c r="K29" s="39"/>
    </row>
    <row r="30" spans="2:12" ht="22.5">
      <c r="B30" s="18"/>
      <c r="C30" s="22"/>
      <c r="D30" s="42" t="s">
        <v>16</v>
      </c>
      <c r="E30" s="21"/>
      <c r="F30" s="21"/>
      <c r="G30" s="21"/>
      <c r="H30" s="21"/>
      <c r="I30" s="21"/>
      <c r="J30" s="21"/>
      <c r="K30" s="22"/>
      <c r="L30" s="23"/>
    </row>
    <row r="31" spans="2:12" ht="9.75" customHeight="1">
      <c r="B31" s="18"/>
      <c r="C31" s="22"/>
      <c r="D31" s="43"/>
      <c r="E31" s="43"/>
      <c r="F31" s="43"/>
      <c r="G31" s="43"/>
      <c r="H31" s="43"/>
      <c r="I31" s="43"/>
      <c r="J31" s="43"/>
      <c r="K31" s="22"/>
      <c r="L31" s="23"/>
    </row>
    <row r="32" spans="2:12" ht="15.75">
      <c r="B32" s="18"/>
      <c r="C32" s="22"/>
      <c r="D32" s="44" t="str">
        <f>SUBSTITUTE(+D7,"Objective","")</f>
        <v>Problem 7-30 </v>
      </c>
      <c r="E32" s="45"/>
      <c r="F32" s="45"/>
      <c r="G32" s="45"/>
      <c r="H32" s="45"/>
      <c r="I32" s="45"/>
      <c r="J32" s="45"/>
      <c r="K32" s="22"/>
      <c r="L32" s="23"/>
    </row>
    <row r="33" spans="2:12" ht="9.75" customHeight="1">
      <c r="B33" s="18"/>
      <c r="C33" s="22"/>
      <c r="D33" s="46" t="s">
        <v>17</v>
      </c>
      <c r="E33" s="43"/>
      <c r="F33" s="43"/>
      <c r="G33" s="43"/>
      <c r="H33" s="43"/>
      <c r="I33" s="43"/>
      <c r="J33" s="43"/>
      <c r="K33" s="22"/>
      <c r="L33" s="23"/>
    </row>
    <row r="34" spans="2:12" ht="6" customHeight="1">
      <c r="B34" s="18"/>
      <c r="C34" s="22"/>
      <c r="D34" s="26"/>
      <c r="E34" s="43"/>
      <c r="F34" s="43"/>
      <c r="G34" s="43"/>
      <c r="H34" s="43"/>
      <c r="I34" s="43"/>
      <c r="J34" s="43"/>
      <c r="K34" s="22"/>
      <c r="L34" s="23"/>
    </row>
    <row r="35" spans="2:12" ht="12.75" customHeight="1">
      <c r="B35" s="18"/>
      <c r="C35" s="22"/>
      <c r="D35" t="s">
        <v>132</v>
      </c>
      <c r="E35"/>
      <c r="F35"/>
      <c r="G35"/>
      <c r="H35" s="43"/>
      <c r="I35" s="43"/>
      <c r="J35" s="43"/>
      <c r="K35" s="22"/>
      <c r="L35" s="23"/>
    </row>
    <row r="36" spans="2:12" ht="12.75" customHeight="1">
      <c r="B36" s="18"/>
      <c r="C36" s="22"/>
      <c r="D36" t="s">
        <v>133</v>
      </c>
      <c r="E36"/>
      <c r="F36"/>
      <c r="G36"/>
      <c r="H36" s="43"/>
      <c r="I36" s="43"/>
      <c r="J36" s="43"/>
      <c r="K36" s="22"/>
      <c r="L36" s="23"/>
    </row>
    <row r="37" spans="2:12" ht="6" customHeight="1">
      <c r="B37" s="18"/>
      <c r="C37" s="22"/>
      <c r="D37"/>
      <c r="E37"/>
      <c r="F37"/>
      <c r="G37"/>
      <c r="H37" s="43"/>
      <c r="I37" s="43"/>
      <c r="J37" s="43"/>
      <c r="K37" s="22"/>
      <c r="L37" s="23"/>
    </row>
    <row r="38" spans="2:12" ht="22.5">
      <c r="B38" s="18"/>
      <c r="C38" s="22"/>
      <c r="D38" s="85" t="s">
        <v>134</v>
      </c>
      <c r="E38"/>
      <c r="F38"/>
      <c r="G38"/>
      <c r="H38" s="43"/>
      <c r="I38" s="43"/>
      <c r="J38" s="43"/>
      <c r="K38" s="22"/>
      <c r="L38" s="23"/>
    </row>
    <row r="39" spans="2:12" ht="12.75" customHeight="1">
      <c r="B39" s="18"/>
      <c r="C39" s="22"/>
      <c r="D39" t="s">
        <v>113</v>
      </c>
      <c r="E39"/>
      <c r="F39" s="43"/>
      <c r="G39" s="48">
        <f>115-(2*20)</f>
        <v>75</v>
      </c>
      <c r="H39" s="43"/>
      <c r="I39" s="43"/>
      <c r="J39" s="43"/>
      <c r="K39" s="22"/>
      <c r="L39" s="23"/>
    </row>
    <row r="40" spans="2:12" ht="12.75" customHeight="1">
      <c r="B40" s="18"/>
      <c r="C40" s="22"/>
      <c r="D40" t="s">
        <v>114</v>
      </c>
      <c r="E40"/>
      <c r="F40" s="43"/>
      <c r="G40" s="82">
        <v>0.35</v>
      </c>
      <c r="H40" s="43"/>
      <c r="I40" s="43"/>
      <c r="J40" s="43"/>
      <c r="K40" s="22"/>
      <c r="L40" s="23"/>
    </row>
    <row r="41" spans="2:12" ht="12.75" customHeight="1">
      <c r="B41" s="18"/>
      <c r="C41" s="22"/>
      <c r="D41" t="s">
        <v>116</v>
      </c>
      <c r="E41"/>
      <c r="F41" s="43"/>
      <c r="G41" s="48">
        <v>80</v>
      </c>
      <c r="H41" s="43"/>
      <c r="I41" s="43"/>
      <c r="J41" s="43"/>
      <c r="K41" s="22"/>
      <c r="L41" s="23"/>
    </row>
    <row r="42" spans="2:12" ht="12.75" customHeight="1">
      <c r="B42" s="18"/>
      <c r="C42" s="22"/>
      <c r="D42" t="s">
        <v>118</v>
      </c>
      <c r="E42"/>
      <c r="F42" s="43"/>
      <c r="G42">
        <v>3</v>
      </c>
      <c r="H42" s="43"/>
      <c r="I42" s="43"/>
      <c r="J42" s="43"/>
      <c r="K42" s="22"/>
      <c r="L42" s="23"/>
    </row>
    <row r="43" spans="2:12" ht="12.75" customHeight="1">
      <c r="B43" s="18"/>
      <c r="C43" s="22"/>
      <c r="D43" t="s">
        <v>119</v>
      </c>
      <c r="E43"/>
      <c r="F43"/>
      <c r="G43" s="48">
        <v>15</v>
      </c>
      <c r="H43" s="43"/>
      <c r="I43" s="43"/>
      <c r="J43" s="43"/>
      <c r="K43" s="22"/>
      <c r="L43" s="23"/>
    </row>
    <row r="44" spans="2:12" ht="12.75" customHeight="1">
      <c r="B44" s="18"/>
      <c r="C44" s="22"/>
      <c r="D44" t="s">
        <v>121</v>
      </c>
      <c r="E44"/>
      <c r="F44"/>
      <c r="G44" s="48">
        <v>20</v>
      </c>
      <c r="H44" s="43"/>
      <c r="I44" s="43"/>
      <c r="J44" s="43"/>
      <c r="K44" s="22"/>
      <c r="L44" s="23"/>
    </row>
    <row r="45" spans="2:12" ht="12.75" customHeight="1">
      <c r="B45" s="18"/>
      <c r="C45" s="22"/>
      <c r="D45" t="s">
        <v>122</v>
      </c>
      <c r="E45"/>
      <c r="F45"/>
      <c r="G45" s="82">
        <v>0.12</v>
      </c>
      <c r="H45" s="43"/>
      <c r="I45" s="43"/>
      <c r="J45" s="43"/>
      <c r="K45" s="22"/>
      <c r="L45" s="23"/>
    </row>
    <row r="46" spans="2:12" ht="12.75" customHeight="1">
      <c r="B46" s="18"/>
      <c r="C46" s="22"/>
      <c r="D46"/>
      <c r="E46"/>
      <c r="F46"/>
      <c r="G46"/>
      <c r="H46" s="43"/>
      <c r="I46" s="43"/>
      <c r="J46" s="43"/>
      <c r="K46" s="22"/>
      <c r="L46" s="23"/>
    </row>
    <row r="47" spans="2:12" ht="6" customHeight="1">
      <c r="B47" s="18"/>
      <c r="C47" s="22"/>
      <c r="D47"/>
      <c r="E47"/>
      <c r="F47"/>
      <c r="G47"/>
      <c r="H47" s="43"/>
      <c r="I47" s="43"/>
      <c r="J47" s="43"/>
      <c r="K47" s="22"/>
      <c r="L47" s="23"/>
    </row>
    <row r="48" spans="2:12" ht="12.75">
      <c r="B48" s="18"/>
      <c r="C48" s="22"/>
      <c r="D48" s="81" t="s">
        <v>111</v>
      </c>
      <c r="E48"/>
      <c r="F48"/>
      <c r="G48"/>
      <c r="H48"/>
      <c r="I48"/>
      <c r="J48"/>
      <c r="K48" s="22"/>
      <c r="L48" s="23"/>
    </row>
    <row r="49" spans="2:12" ht="12.75">
      <c r="B49" s="18"/>
      <c r="C49" s="22"/>
      <c r="D49"/>
      <c r="E49"/>
      <c r="F49"/>
      <c r="G49"/>
      <c r="H49"/>
      <c r="I49"/>
      <c r="J49"/>
      <c r="K49" s="22"/>
      <c r="L49" s="23"/>
    </row>
    <row r="50" spans="2:12" ht="12.75">
      <c r="B50" s="18"/>
      <c r="C50" s="22"/>
      <c r="D50" t="s">
        <v>115</v>
      </c>
      <c r="E50"/>
      <c r="F50" s="64" t="s">
        <v>143</v>
      </c>
      <c r="G50"/>
      <c r="H50"/>
      <c r="I50"/>
      <c r="J50"/>
      <c r="K50" s="22"/>
      <c r="L50" s="23"/>
    </row>
    <row r="51" spans="2:12" ht="12.75">
      <c r="B51" s="18"/>
      <c r="C51" s="22"/>
      <c r="D51" t="s">
        <v>117</v>
      </c>
      <c r="E51"/>
      <c r="F51" s="84"/>
      <c r="G51"/>
      <c r="H51"/>
      <c r="I51"/>
      <c r="J51"/>
      <c r="K51" s="22"/>
      <c r="L51" s="23"/>
    </row>
    <row r="52" spans="2:12" ht="13.5" thickBot="1">
      <c r="B52" s="18"/>
      <c r="C52" s="22"/>
      <c r="D52" t="s">
        <v>49</v>
      </c>
      <c r="E52"/>
      <c r="F52" s="83">
        <f>F50+F51</f>
        <v>0</v>
      </c>
      <c r="G52"/>
      <c r="H52"/>
      <c r="I52"/>
      <c r="J52"/>
      <c r="K52" s="22"/>
      <c r="L52" s="23"/>
    </row>
    <row r="53" spans="2:12" ht="6" customHeight="1" thickTop="1">
      <c r="B53" s="18"/>
      <c r="C53" s="22"/>
      <c r="D53"/>
      <c r="E53"/>
      <c r="F53"/>
      <c r="G53"/>
      <c r="H53"/>
      <c r="I53"/>
      <c r="J53"/>
      <c r="K53" s="22"/>
      <c r="L53" s="23"/>
    </row>
    <row r="54" spans="2:12" ht="12.75">
      <c r="B54" s="18"/>
      <c r="C54" s="22"/>
      <c r="D54"/>
      <c r="E54"/>
      <c r="F54"/>
      <c r="G54"/>
      <c r="H54"/>
      <c r="I54"/>
      <c r="J54"/>
      <c r="K54" s="22"/>
      <c r="L54" s="23"/>
    </row>
    <row r="55" spans="2:12" ht="12.75">
      <c r="B55" s="18"/>
      <c r="C55" s="22"/>
      <c r="D55" s="81" t="s">
        <v>112</v>
      </c>
      <c r="E55"/>
      <c r="F55"/>
      <c r="G55"/>
      <c r="H55"/>
      <c r="I55"/>
      <c r="J55"/>
      <c r="K55" s="22"/>
      <c r="L55" s="23"/>
    </row>
    <row r="56" spans="2:12" ht="12.75">
      <c r="B56" s="18"/>
      <c r="C56" s="22"/>
      <c r="D56"/>
      <c r="E56"/>
      <c r="F56"/>
      <c r="G56"/>
      <c r="H56"/>
      <c r="I56"/>
      <c r="J56"/>
      <c r="K56" s="22"/>
      <c r="L56" s="23"/>
    </row>
    <row r="57" spans="2:12" ht="12.75">
      <c r="B57" s="18"/>
      <c r="C57" s="22"/>
      <c r="D57"/>
      <c r="E57"/>
      <c r="F57"/>
      <c r="G57"/>
      <c r="H57"/>
      <c r="I57"/>
      <c r="J57"/>
      <c r="K57" s="22"/>
      <c r="L57" s="23"/>
    </row>
    <row r="58" spans="2:12" ht="12.75">
      <c r="B58" s="18"/>
      <c r="C58" s="22"/>
      <c r="D58" s="86"/>
      <c r="E58" s="88"/>
      <c r="F58" s="87" t="s">
        <v>131</v>
      </c>
      <c r="G58" s="87" t="s">
        <v>123</v>
      </c>
      <c r="H58" s="87" t="s">
        <v>124</v>
      </c>
      <c r="I58" s="87" t="s">
        <v>125</v>
      </c>
      <c r="J58"/>
      <c r="K58" s="22"/>
      <c r="L58" s="23"/>
    </row>
    <row r="59" spans="2:12" ht="12.75">
      <c r="B59" s="18"/>
      <c r="C59" s="22"/>
      <c r="D59" t="s">
        <v>129</v>
      </c>
      <c r="E59"/>
      <c r="F59" s="90"/>
      <c r="G59" s="64" t="s">
        <v>143</v>
      </c>
      <c r="H59" s="64" t="s">
        <v>143</v>
      </c>
      <c r="I59" s="64" t="s">
        <v>143</v>
      </c>
      <c r="J59"/>
      <c r="K59" s="22"/>
      <c r="L59" s="23"/>
    </row>
    <row r="60" spans="2:12" ht="12.75">
      <c r="B60" s="18"/>
      <c r="C60" s="22"/>
      <c r="D60" t="s">
        <v>130</v>
      </c>
      <c r="E60"/>
      <c r="F60" s="90"/>
      <c r="G60" s="68" t="s">
        <v>143</v>
      </c>
      <c r="H60" s="68" t="s">
        <v>143</v>
      </c>
      <c r="I60" s="68" t="s">
        <v>143</v>
      </c>
      <c r="J60"/>
      <c r="K60" s="22"/>
      <c r="L60" s="23"/>
    </row>
    <row r="61" spans="2:12" ht="12.75" customHeight="1">
      <c r="B61" s="18"/>
      <c r="C61" s="22"/>
      <c r="D61" t="s">
        <v>127</v>
      </c>
      <c r="E61"/>
      <c r="F61" s="90"/>
      <c r="G61" s="89" t="s">
        <v>143</v>
      </c>
      <c r="H61" s="89" t="s">
        <v>143</v>
      </c>
      <c r="I61" s="89" t="s">
        <v>143</v>
      </c>
      <c r="J61"/>
      <c r="K61" s="22"/>
      <c r="L61" s="23"/>
    </row>
    <row r="62" spans="2:12" ht="13.5" thickBot="1">
      <c r="B62" s="18"/>
      <c r="C62" s="22"/>
      <c r="D62" t="s">
        <v>128</v>
      </c>
      <c r="E62"/>
      <c r="F62" s="83">
        <f>F52</f>
        <v>0</v>
      </c>
      <c r="G62" s="83">
        <f>SUM(G59:G61)</f>
        <v>0</v>
      </c>
      <c r="H62" s="83">
        <f>SUM(H59:H61)</f>
        <v>0</v>
      </c>
      <c r="I62" s="83">
        <f>SUM(I59:I61)</f>
        <v>0</v>
      </c>
      <c r="J62"/>
      <c r="K62" s="22"/>
      <c r="L62" s="23"/>
    </row>
    <row r="63" spans="2:12" ht="13.5" thickTop="1">
      <c r="B63" s="18"/>
      <c r="C63" s="22"/>
      <c r="D63"/>
      <c r="E63"/>
      <c r="F63"/>
      <c r="G63"/>
      <c r="H63"/>
      <c r="I63"/>
      <c r="J63"/>
      <c r="K63" s="22"/>
      <c r="L63" s="23"/>
    </row>
    <row r="64" spans="2:12" ht="12.75">
      <c r="B64" s="18"/>
      <c r="C64" s="22"/>
      <c r="D64"/>
      <c r="E64"/>
      <c r="F64"/>
      <c r="G64"/>
      <c r="H64"/>
      <c r="I64"/>
      <c r="J64"/>
      <c r="K64" s="22"/>
      <c r="L64" s="23"/>
    </row>
    <row r="65" spans="2:12" ht="12.75">
      <c r="B65" s="18"/>
      <c r="C65" s="22"/>
      <c r="D65" t="s">
        <v>126</v>
      </c>
      <c r="E65"/>
      <c r="F65"/>
      <c r="G65"/>
      <c r="H65"/>
      <c r="I65"/>
      <c r="J65"/>
      <c r="K65" s="22"/>
      <c r="L65" s="23"/>
    </row>
    <row r="66" spans="2:12" ht="6" customHeight="1">
      <c r="B66" s="18"/>
      <c r="C66" s="22"/>
      <c r="D66"/>
      <c r="E66"/>
      <c r="F66"/>
      <c r="G66"/>
      <c r="H66"/>
      <c r="I66"/>
      <c r="J66"/>
      <c r="K66" s="22"/>
      <c r="L66" s="23"/>
    </row>
    <row r="67" spans="2:12" ht="12.75">
      <c r="B67" s="18"/>
      <c r="C67" s="22"/>
      <c r="D67" t="s">
        <v>55</v>
      </c>
      <c r="E67" s="64" t="s">
        <v>143</v>
      </c>
      <c r="F67"/>
      <c r="G67"/>
      <c r="H67"/>
      <c r="I67"/>
      <c r="J67"/>
      <c r="K67" s="22"/>
      <c r="L67" s="23"/>
    </row>
    <row r="68" spans="2:12" ht="12.75">
      <c r="B68" s="18"/>
      <c r="C68" s="22"/>
      <c r="D68" t="s">
        <v>78</v>
      </c>
      <c r="E68" s="77" t="s">
        <v>143</v>
      </c>
      <c r="F68"/>
      <c r="G68"/>
      <c r="H68"/>
      <c r="I68"/>
      <c r="J68"/>
      <c r="K68" s="22"/>
      <c r="L68" s="23"/>
    </row>
    <row r="69" spans="2:12" ht="13.5" thickBot="1">
      <c r="B69" s="18"/>
      <c r="C69" s="22"/>
      <c r="D69"/>
      <c r="E69"/>
      <c r="F69"/>
      <c r="G69"/>
      <c r="H69"/>
      <c r="I69"/>
      <c r="J69"/>
      <c r="K69" s="22"/>
      <c r="L69" s="23"/>
    </row>
    <row r="70" spans="3:11" ht="13.5" thickTop="1">
      <c r="C70" s="39"/>
      <c r="D70" s="39"/>
      <c r="E70" s="53"/>
      <c r="F70" s="53"/>
      <c r="G70" s="41"/>
      <c r="H70" s="41"/>
      <c r="I70" s="39"/>
      <c r="J70" s="39"/>
      <c r="K70" s="39"/>
    </row>
  </sheetData>
  <sheetProtection sheet="1" objects="1" scenarios="1"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&amp;L&amp;8File: &amp;F&amp;C&amp;8Copyright © 2001 Irwin/McGraw-Hill&amp;R&amp;8Printed: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KMT Software, Inc.</dc:creator>
  <cp:keywords/>
  <dc:description/>
  <cp:lastModifiedBy>Canon Software Publishing</cp:lastModifiedBy>
  <cp:lastPrinted>2000-04-25T01:51:17Z</cp:lastPrinted>
  <dcterms:created xsi:type="dcterms:W3CDTF">1998-02-10T16:51:21Z</dcterms:created>
  <dcterms:modified xsi:type="dcterms:W3CDTF">2000-04-25T01:51:30Z</dcterms:modified>
  <cp:category/>
  <cp:version/>
  <cp:contentType/>
  <cp:contentStatus/>
</cp:coreProperties>
</file>