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45" windowWidth="12120" windowHeight="8610" activeTab="0"/>
  </bookViews>
  <sheets>
    <sheet name="Spreadsheet" sheetId="1" r:id="rId1"/>
  </sheets>
  <definedNames>
    <definedName name="_xlnm.Print_Area" localSheetId="0">'Spreadsheet'!$A$1:$L$26</definedName>
  </definedNames>
  <calcPr fullCalcOnLoad="1"/>
</workbook>
</file>

<file path=xl/comments1.xml><?xml version="1.0" encoding="utf-8"?>
<comments xmlns="http://schemas.openxmlformats.org/spreadsheetml/2006/main">
  <authors>
    <author>Chris Kiser Hassler</author>
  </authors>
  <commentList>
    <comment ref="E21" authorId="0">
      <text>
        <r>
          <rPr>
            <b/>
            <sz val="8"/>
            <rFont val="Tahoma"/>
            <family val="0"/>
          </rPr>
          <t>Chris Kiser Hassler:</t>
        </r>
        <r>
          <rPr>
            <sz val="8"/>
            <rFont val="Tahoma"/>
            <family val="0"/>
          </rPr>
          <t xml:space="preserve">
Will change when you complete cells 16-19
</t>
        </r>
      </text>
    </comment>
  </commentList>
</comments>
</file>

<file path=xl/sharedStrings.xml><?xml version="1.0" encoding="utf-8"?>
<sst xmlns="http://schemas.openxmlformats.org/spreadsheetml/2006/main" count="36" uniqueCount="36">
  <si>
    <t>1. Cars sold</t>
  </si>
  <si>
    <t>2. Unit price</t>
  </si>
  <si>
    <t>3. Unit cost</t>
  </si>
  <si>
    <t>4. Revenues</t>
  </si>
  <si>
    <t>5. COGS</t>
  </si>
  <si>
    <t>6. Wages</t>
  </si>
  <si>
    <t>7. Depreciation</t>
  </si>
  <si>
    <t>8. EBIT</t>
  </si>
  <si>
    <t>9. Net interest</t>
  </si>
  <si>
    <t>10. Pretax profit</t>
  </si>
  <si>
    <t>11. Taxes</t>
  </si>
  <si>
    <t>12. Net income</t>
  </si>
  <si>
    <t>Cash</t>
  </si>
  <si>
    <t xml:space="preserve">Receivables </t>
  </si>
  <si>
    <t>Inventory</t>
  </si>
  <si>
    <t>Payables</t>
  </si>
  <si>
    <t>Net Working Capital*</t>
  </si>
  <si>
    <t>Change in NWC</t>
  </si>
  <si>
    <t>Required external finance**</t>
  </si>
  <si>
    <t>Bank loan</t>
  </si>
  <si>
    <t>* excluding bank loan</t>
  </si>
  <si>
    <t>**Required external finance = -[net income + depreciation - change in net working capital]</t>
  </si>
  <si>
    <t>Note: Sums or differences are subject to rounding error.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</si>
  <si>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</si>
  <si>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</si>
  <si>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</si>
  <si>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</si>
  <si>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</si>
  <si>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</si>
  <si>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</si>
  <si>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</si>
  <si>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</si>
  <si>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</si>
  <si>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</si>
  <si>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Working capital accounts</t>
  </si>
  <si>
    <t>(Note the 1Q11 bank loan should equal 9,731)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</si>
</sst>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11.375" defaultRowHeight="12.75"/>
  <cols>
    <col min="1" max="1" width="18.25390625" style="0" customWidth="1"/>
    <col min="2" max="12" width="8.75390625" style="0" customWidth="1"/>
  </cols>
  <sheetData>
    <row r="1" spans="2:12" s="1" customFormat="1" ht="12.75"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28</v>
      </c>
      <c r="H1" s="3" t="s">
        <v>29</v>
      </c>
      <c r="I1" s="3" t="s">
        <v>30</v>
      </c>
      <c r="J1" s="3" t="s">
        <v>31</v>
      </c>
      <c r="K1" s="3" t="s">
        <v>32</v>
      </c>
      <c r="L1" s="3" t="s">
        <v>33</v>
      </c>
    </row>
    <row r="2" spans="1:12" ht="12.75">
      <c r="A2" t="s">
        <v>0</v>
      </c>
      <c r="C2" s="4">
        <v>250</v>
      </c>
      <c r="D2" s="4">
        <v>200</v>
      </c>
      <c r="E2" s="4">
        <v>200</v>
      </c>
      <c r="F2" s="4">
        <v>225</v>
      </c>
      <c r="G2" s="4">
        <v>250</v>
      </c>
      <c r="H2" s="4">
        <v>275</v>
      </c>
      <c r="I2" s="5">
        <v>300</v>
      </c>
      <c r="J2" s="5">
        <v>325</v>
      </c>
      <c r="K2" s="5">
        <v>350</v>
      </c>
      <c r="L2" s="5">
        <v>375</v>
      </c>
    </row>
    <row r="3" spans="1:12" ht="12.75">
      <c r="A3" t="s">
        <v>1</v>
      </c>
      <c r="C3" s="4">
        <v>20</v>
      </c>
      <c r="D3" s="4">
        <v>20</v>
      </c>
      <c r="E3" s="4">
        <v>20</v>
      </c>
      <c r="F3" s="4">
        <v>20</v>
      </c>
      <c r="G3" s="4">
        <v>20</v>
      </c>
      <c r="H3" s="4">
        <v>20</v>
      </c>
      <c r="I3" s="5">
        <v>20</v>
      </c>
      <c r="J3" s="5">
        <v>20</v>
      </c>
      <c r="K3" s="5">
        <v>20</v>
      </c>
      <c r="L3" s="5">
        <v>20</v>
      </c>
    </row>
    <row r="4" spans="1:12" ht="12.75">
      <c r="A4" t="s">
        <v>2</v>
      </c>
      <c r="C4" s="4">
        <v>18</v>
      </c>
      <c r="D4" s="4">
        <v>18</v>
      </c>
      <c r="E4" s="4">
        <v>18</v>
      </c>
      <c r="F4" s="4">
        <v>18</v>
      </c>
      <c r="G4" s="4">
        <v>18</v>
      </c>
      <c r="H4" s="4">
        <v>18</v>
      </c>
      <c r="I4" s="5">
        <v>18</v>
      </c>
      <c r="J4" s="5">
        <v>18</v>
      </c>
      <c r="K4" s="5">
        <v>18</v>
      </c>
      <c r="L4" s="5">
        <v>18</v>
      </c>
    </row>
    <row r="5" spans="1:12" ht="12.75">
      <c r="A5" t="s">
        <v>3</v>
      </c>
      <c r="C5" s="4">
        <f aca="true" t="shared" si="0" ref="C5:H5">C2*C3</f>
        <v>5000</v>
      </c>
      <c r="D5" s="4">
        <f t="shared" si="0"/>
        <v>4000</v>
      </c>
      <c r="E5" s="4">
        <f t="shared" si="0"/>
        <v>4000</v>
      </c>
      <c r="F5" s="4">
        <f t="shared" si="0"/>
        <v>4500</v>
      </c>
      <c r="G5" s="4">
        <f t="shared" si="0"/>
        <v>5000</v>
      </c>
      <c r="H5" s="4">
        <f t="shared" si="0"/>
        <v>5500</v>
      </c>
      <c r="I5" s="5">
        <v>6000</v>
      </c>
      <c r="J5" s="5">
        <v>6500</v>
      </c>
      <c r="K5" s="5">
        <v>7000</v>
      </c>
      <c r="L5" s="5">
        <v>7500</v>
      </c>
    </row>
    <row r="6" spans="1:12" ht="12.75">
      <c r="A6" t="s">
        <v>4</v>
      </c>
      <c r="C6" s="4">
        <f aca="true" t="shared" si="1" ref="C6:H6">C2*C4</f>
        <v>4500</v>
      </c>
      <c r="D6" s="4">
        <f t="shared" si="1"/>
        <v>3600</v>
      </c>
      <c r="E6" s="4">
        <f t="shared" si="1"/>
        <v>3600</v>
      </c>
      <c r="F6" s="4">
        <f t="shared" si="1"/>
        <v>4050</v>
      </c>
      <c r="G6" s="4">
        <f t="shared" si="1"/>
        <v>4500</v>
      </c>
      <c r="H6" s="4">
        <f t="shared" si="1"/>
        <v>4950</v>
      </c>
      <c r="I6" s="5">
        <v>5400</v>
      </c>
      <c r="J6" s="5">
        <v>5850</v>
      </c>
      <c r="K6" s="5">
        <v>6300</v>
      </c>
      <c r="L6" s="5">
        <v>6750</v>
      </c>
    </row>
    <row r="7" spans="1:12" ht="12.75">
      <c r="A7" t="s">
        <v>5</v>
      </c>
      <c r="C7" s="4">
        <v>200</v>
      </c>
      <c r="D7" s="4">
        <v>150</v>
      </c>
      <c r="E7" s="4">
        <v>150</v>
      </c>
      <c r="F7" s="4">
        <v>150</v>
      </c>
      <c r="G7" s="4">
        <v>150</v>
      </c>
      <c r="H7" s="4">
        <v>150</v>
      </c>
      <c r="I7" s="5">
        <v>150</v>
      </c>
      <c r="J7" s="5">
        <v>150</v>
      </c>
      <c r="K7" s="5">
        <v>150</v>
      </c>
      <c r="L7" s="5">
        <v>150</v>
      </c>
    </row>
    <row r="8" spans="1:12" ht="12.75">
      <c r="A8" t="s">
        <v>6</v>
      </c>
      <c r="C8" s="4">
        <v>80</v>
      </c>
      <c r="D8" s="4">
        <v>80</v>
      </c>
      <c r="E8" s="4">
        <v>80</v>
      </c>
      <c r="F8" s="4">
        <v>80</v>
      </c>
      <c r="G8" s="4">
        <v>80</v>
      </c>
      <c r="H8" s="4">
        <v>80</v>
      </c>
      <c r="I8" s="5">
        <v>80</v>
      </c>
      <c r="J8" s="5">
        <v>80</v>
      </c>
      <c r="K8" s="5">
        <v>80</v>
      </c>
      <c r="L8" s="5">
        <v>80</v>
      </c>
    </row>
    <row r="9" spans="1:12" ht="12.75">
      <c r="A9" t="s">
        <v>7</v>
      </c>
      <c r="C9" s="4">
        <f aca="true" t="shared" si="2" ref="C9:H9">C5-C6-C7-C8</f>
        <v>220</v>
      </c>
      <c r="D9" s="4">
        <f t="shared" si="2"/>
        <v>170</v>
      </c>
      <c r="E9" s="4">
        <f t="shared" si="2"/>
        <v>170</v>
      </c>
      <c r="F9" s="4">
        <f t="shared" si="2"/>
        <v>220</v>
      </c>
      <c r="G9" s="4">
        <f t="shared" si="2"/>
        <v>270</v>
      </c>
      <c r="H9" s="4">
        <f t="shared" si="2"/>
        <v>320</v>
      </c>
      <c r="I9" s="5">
        <v>370</v>
      </c>
      <c r="J9" s="5">
        <v>420</v>
      </c>
      <c r="K9" s="5">
        <v>470</v>
      </c>
      <c r="L9" s="5">
        <v>520</v>
      </c>
    </row>
    <row r="10" spans="1:12" ht="12.75">
      <c r="A10" t="s">
        <v>8</v>
      </c>
      <c r="C10" s="4">
        <v>4</v>
      </c>
      <c r="D10" s="4">
        <v>0</v>
      </c>
      <c r="E10" s="4">
        <v>76</v>
      </c>
      <c r="F10" s="4">
        <v>153</v>
      </c>
      <c r="G10" s="4">
        <v>161</v>
      </c>
      <c r="H10" s="4">
        <v>178</v>
      </c>
      <c r="I10" s="5"/>
      <c r="J10" s="5"/>
      <c r="K10" s="5"/>
      <c r="L10" s="5"/>
    </row>
    <row r="11" spans="1:12" ht="12.75">
      <c r="A11" t="s">
        <v>9</v>
      </c>
      <c r="C11" s="4">
        <f aca="true" t="shared" si="3" ref="C11:H11">C9-C10</f>
        <v>216</v>
      </c>
      <c r="D11" s="4">
        <f t="shared" si="3"/>
        <v>170</v>
      </c>
      <c r="E11" s="4">
        <f t="shared" si="3"/>
        <v>94</v>
      </c>
      <c r="F11" s="4">
        <f t="shared" si="3"/>
        <v>67</v>
      </c>
      <c r="G11" s="4">
        <f t="shared" si="3"/>
        <v>109</v>
      </c>
      <c r="H11" s="4">
        <f t="shared" si="3"/>
        <v>142</v>
      </c>
      <c r="I11" s="5"/>
      <c r="J11" s="5"/>
      <c r="K11" s="5"/>
      <c r="L11" s="5"/>
    </row>
    <row r="12" spans="1:12" s="2" customFormat="1" ht="12.75">
      <c r="A12" s="2" t="s">
        <v>10</v>
      </c>
      <c r="C12" s="4">
        <f aca="true" t="shared" si="4" ref="C12:H12">0.35*C11</f>
        <v>75.6</v>
      </c>
      <c r="D12" s="4">
        <f t="shared" si="4"/>
        <v>59.49999999999999</v>
      </c>
      <c r="E12" s="4">
        <f t="shared" si="4"/>
        <v>32.9</v>
      </c>
      <c r="F12" s="4">
        <f t="shared" si="4"/>
        <v>23.45</v>
      </c>
      <c r="G12" s="4">
        <f t="shared" si="4"/>
        <v>38.15</v>
      </c>
      <c r="H12" s="4">
        <f t="shared" si="4"/>
        <v>49.699999999999996</v>
      </c>
      <c r="I12" s="5"/>
      <c r="J12" s="5"/>
      <c r="K12" s="5"/>
      <c r="L12" s="5"/>
    </row>
    <row r="13" spans="1:12" s="2" customFormat="1" ht="12.75">
      <c r="A13" s="2" t="s">
        <v>11</v>
      </c>
      <c r="C13" s="4">
        <f>C11-C12</f>
        <v>140.4</v>
      </c>
      <c r="D13" s="4">
        <v>110.4</v>
      </c>
      <c r="E13" s="4">
        <f>E11-E12</f>
        <v>61.1</v>
      </c>
      <c r="F13" s="4">
        <f>F11-F12</f>
        <v>43.55</v>
      </c>
      <c r="G13" s="4">
        <f>G11-G12</f>
        <v>70.85</v>
      </c>
      <c r="H13" s="4">
        <f>H11-H12</f>
        <v>92.30000000000001</v>
      </c>
      <c r="I13" s="5"/>
      <c r="J13" s="5"/>
      <c r="K13" s="5"/>
      <c r="L13" s="5"/>
    </row>
    <row r="14" ht="12.75">
      <c r="L14" s="4"/>
    </row>
    <row r="15" spans="1:12" ht="12.75">
      <c r="A15" s="1" t="s">
        <v>34</v>
      </c>
      <c r="L15" s="4"/>
    </row>
    <row r="16" spans="1:12" ht="12.75">
      <c r="A16" t="s">
        <v>12</v>
      </c>
      <c r="B16" s="4">
        <v>10</v>
      </c>
      <c r="C16" s="4">
        <v>10</v>
      </c>
      <c r="D16" s="4">
        <v>10</v>
      </c>
      <c r="E16" s="5">
        <v>10</v>
      </c>
      <c r="F16" s="5">
        <v>10</v>
      </c>
      <c r="G16" s="5">
        <v>10</v>
      </c>
      <c r="H16" s="5">
        <v>10</v>
      </c>
      <c r="I16" s="5"/>
      <c r="J16" s="5"/>
      <c r="K16" s="5"/>
      <c r="L16" s="5"/>
    </row>
    <row r="17" spans="1:12" ht="12.75">
      <c r="A17" t="s">
        <v>13</v>
      </c>
      <c r="B17" s="4">
        <v>0</v>
      </c>
      <c r="C17" s="4">
        <v>0</v>
      </c>
      <c r="D17" s="4">
        <f>D5</f>
        <v>4000</v>
      </c>
      <c r="E17" s="5"/>
      <c r="F17" s="5"/>
      <c r="G17" s="5"/>
      <c r="H17" s="5">
        <v>10500</v>
      </c>
      <c r="I17" s="5"/>
      <c r="J17" s="5"/>
      <c r="K17" s="5"/>
      <c r="L17" s="5"/>
    </row>
    <row r="18" spans="1:12" ht="12.75">
      <c r="A18" t="s">
        <v>14</v>
      </c>
      <c r="B18" s="4">
        <v>4500</v>
      </c>
      <c r="C18" s="4">
        <f>C6</f>
        <v>4500</v>
      </c>
      <c r="D18" s="4">
        <f>E6</f>
        <v>3600</v>
      </c>
      <c r="E18" s="5"/>
      <c r="F18" s="5"/>
      <c r="G18" s="5"/>
      <c r="H18" s="5">
        <v>5400</v>
      </c>
      <c r="I18" s="5"/>
      <c r="J18" s="5"/>
      <c r="K18" s="5"/>
      <c r="L18" s="5"/>
    </row>
    <row r="19" spans="1:12" ht="12.75">
      <c r="A19" t="s">
        <v>15</v>
      </c>
      <c r="B19" s="4">
        <f>B18</f>
        <v>4500</v>
      </c>
      <c r="C19" s="4">
        <f>C18</f>
        <v>4500</v>
      </c>
      <c r="D19" s="4">
        <f>D18</f>
        <v>3600</v>
      </c>
      <c r="E19" s="5"/>
      <c r="F19" s="5"/>
      <c r="G19" s="5"/>
      <c r="H19" s="5">
        <v>5400</v>
      </c>
      <c r="I19" s="5"/>
      <c r="J19" s="5"/>
      <c r="K19" s="5"/>
      <c r="L19" s="5"/>
    </row>
    <row r="20" spans="1:12" ht="12.75">
      <c r="A20" t="s">
        <v>16</v>
      </c>
      <c r="B20" s="4">
        <f aca="true" t="shared" si="5" ref="B20:L20">B16+B17+B18-B19</f>
        <v>10</v>
      </c>
      <c r="C20" s="4">
        <f t="shared" si="5"/>
        <v>10</v>
      </c>
      <c r="D20" s="4">
        <f t="shared" si="5"/>
        <v>4010</v>
      </c>
      <c r="E20" s="4">
        <f t="shared" si="5"/>
        <v>10</v>
      </c>
      <c r="F20" s="4">
        <f t="shared" si="5"/>
        <v>10</v>
      </c>
      <c r="G20" s="4">
        <f t="shared" si="5"/>
        <v>10</v>
      </c>
      <c r="H20" s="4">
        <f t="shared" si="5"/>
        <v>10510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</row>
    <row r="21" spans="1:12" ht="12.75">
      <c r="A21" s="1" t="s">
        <v>17</v>
      </c>
      <c r="B21" s="4"/>
      <c r="C21" s="4">
        <f aca="true" t="shared" si="6" ref="C21:K21">C20-B20</f>
        <v>0</v>
      </c>
      <c r="D21" s="4">
        <f t="shared" si="6"/>
        <v>4000</v>
      </c>
      <c r="E21" s="4">
        <f t="shared" si="6"/>
        <v>-4000</v>
      </c>
      <c r="F21" s="4">
        <f t="shared" si="6"/>
        <v>0</v>
      </c>
      <c r="G21" s="4">
        <f t="shared" si="6"/>
        <v>0</v>
      </c>
      <c r="H21" s="4">
        <f t="shared" si="6"/>
        <v>10500</v>
      </c>
      <c r="I21" s="4">
        <f t="shared" si="6"/>
        <v>-10510</v>
      </c>
      <c r="J21" s="4">
        <f t="shared" si="6"/>
        <v>0</v>
      </c>
      <c r="K21" s="4">
        <f t="shared" si="6"/>
        <v>0</v>
      </c>
      <c r="L21" s="4"/>
    </row>
    <row r="25" spans="1:12" ht="12.75">
      <c r="A25" t="s">
        <v>18</v>
      </c>
      <c r="C25" s="4">
        <f>-(C13+C8-(C17-B17))</f>
        <v>-220.4</v>
      </c>
      <c r="D25" s="4"/>
      <c r="E25" s="5"/>
      <c r="F25" s="5"/>
      <c r="G25" s="5"/>
      <c r="H25" s="5"/>
      <c r="I25" s="5"/>
      <c r="J25" s="5"/>
      <c r="K25" s="5"/>
      <c r="L25" s="5"/>
    </row>
    <row r="26" spans="1:12" ht="12.75">
      <c r="A26" t="s">
        <v>19</v>
      </c>
      <c r="B26">
        <v>230</v>
      </c>
      <c r="C26" s="4">
        <f>B26+C25</f>
        <v>9.599999999999994</v>
      </c>
      <c r="D26" s="4"/>
      <c r="E26" s="5"/>
      <c r="F26" s="5"/>
      <c r="G26" s="5"/>
      <c r="H26" s="5"/>
      <c r="I26" s="5"/>
      <c r="J26" s="5"/>
      <c r="K26" s="5"/>
      <c r="L26" s="5"/>
    </row>
    <row r="27" spans="8:9" ht="12.75">
      <c r="H27">
        <v>9731</v>
      </c>
      <c r="I27" t="s">
        <v>35</v>
      </c>
    </row>
    <row r="28" ht="12.75">
      <c r="A28" t="s">
        <v>20</v>
      </c>
    </row>
    <row r="29" ht="12.75">
      <c r="A29" t="s">
        <v>21</v>
      </c>
    </row>
    <row r="31" ht="12.75">
      <c r="A31" t="s">
        <v>22</v>
      </c>
    </row>
  </sheetData>
  <sheetProtection/>
  <printOptions gridLines="1"/>
  <pageMargins left="0.75" right="0.75" top="1" bottom="1" header="0.5" footer="0.5"/>
  <pageSetup orientation="landscape" scale="85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 Study Desk #1</dc:creator>
  <cp:keywords/>
  <dc:description/>
  <cp:lastModifiedBy> </cp:lastModifiedBy>
  <cp:lastPrinted>2005-11-20T19:54:11Z</cp:lastPrinted>
  <dcterms:created xsi:type="dcterms:W3CDTF">2000-07-20T15:35:57Z</dcterms:created>
  <dcterms:modified xsi:type="dcterms:W3CDTF">2008-12-29T20:34:04Z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1333122205</vt:i4>
  </property>
  <property fmtid="{D5CDD505-2E9C-101B-9397-08002B2CF9AE}" pid="3" name="_EmailSubject">
    <vt:lpwstr>Minicase Solutions</vt:lpwstr>
  </property>
  <property fmtid="{D5CDD505-2E9C-101B-9397-08002B2CF9AE}" pid="4" name="_AuthorEmail">
    <vt:lpwstr>Christina_Kouvelis@mcgraw-hill.com</vt:lpwstr>
  </property>
  <property fmtid="{D5CDD505-2E9C-101B-9397-08002B2CF9AE}" pid="5" name="_AuthorEmailDisplayName">
    <vt:lpwstr>Kouvelis, Christina</vt:lpwstr>
  </property>
  <property fmtid="{D5CDD505-2E9C-101B-9397-08002B2CF9AE}" pid="6" name="_PreviousAdHocReviewCycleID">
    <vt:i4>-616137493</vt:i4>
  </property>
  <property fmtid="{D5CDD505-2E9C-101B-9397-08002B2CF9AE}" pid="7" name="_ReviewingToolsShownOnce">
    <vt:lpwstr/>
  </property>
</Properties>
</file>