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80" windowWidth="15360" windowHeight="83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<sst xmlns="http://schemas.openxmlformats.org/spreadsheetml/2006/main" count="154" uniqueCount="102">
  <si>
    <t>ACME</t>
  </si>
  <si>
    <t xml:space="preserve"> Trial Balance</t>
  </si>
  <si>
    <t>Account</t>
  </si>
  <si>
    <t>Cash</t>
  </si>
  <si>
    <t>Marketable Securities</t>
  </si>
  <si>
    <t>Accounts Receivables</t>
  </si>
  <si>
    <t>Allowance for doubtful acct.</t>
  </si>
  <si>
    <t>Inventories</t>
  </si>
  <si>
    <t>Prepaid Insurance</t>
  </si>
  <si>
    <t>Other Current Assets</t>
  </si>
  <si>
    <t>Land</t>
  </si>
  <si>
    <t>Building</t>
  </si>
  <si>
    <t>Machinery &amp; Equipment</t>
  </si>
  <si>
    <t>Leasehold Improvements</t>
  </si>
  <si>
    <t>Accum Deprecitaion</t>
  </si>
  <si>
    <t>Goodwill</t>
  </si>
  <si>
    <t>Accounts Payable</t>
  </si>
  <si>
    <t>Income Tax Payable</t>
  </si>
  <si>
    <t>Other Current Liabilities</t>
  </si>
  <si>
    <t>Salaries Payable</t>
  </si>
  <si>
    <t>Bonds Payable, Due 2028</t>
  </si>
  <si>
    <t>Deferred Taxes</t>
  </si>
  <si>
    <t>Preferred Stock, $100 PAR</t>
  </si>
  <si>
    <t>Common Stock</t>
  </si>
  <si>
    <t>Retained Earnings</t>
  </si>
  <si>
    <t>Dividends Paid</t>
  </si>
  <si>
    <t>Sales</t>
  </si>
  <si>
    <t>Interest Income</t>
  </si>
  <si>
    <t>Cost of Sales</t>
  </si>
  <si>
    <t>Administrative Expense</t>
  </si>
  <si>
    <t>Administrative Wages</t>
  </si>
  <si>
    <t>Advertising Expense</t>
  </si>
  <si>
    <t>Amortization</t>
  </si>
  <si>
    <t>Depreciation Expense</t>
  </si>
  <si>
    <t>Payroll Tax Expense</t>
  </si>
  <si>
    <t>Income Tax Expense</t>
  </si>
  <si>
    <t>Research &amp; Dev. Costs</t>
  </si>
  <si>
    <t>Selling Expense</t>
  </si>
  <si>
    <t xml:space="preserve">             $</t>
  </si>
  <si>
    <t xml:space="preserve">              $</t>
  </si>
  <si>
    <t>Debits</t>
  </si>
  <si>
    <t xml:space="preserve">           </t>
  </si>
  <si>
    <t>Credits</t>
  </si>
  <si>
    <t xml:space="preserve">            $</t>
  </si>
  <si>
    <r>
      <t>For the year ending on 31</t>
    </r>
    <r>
      <rPr>
        <vertAlign val="superscript"/>
        <sz val="12"/>
        <color indexed="12"/>
        <rFont val="Times New Roman"/>
        <family val="1"/>
      </rPr>
      <t>st</t>
    </r>
    <r>
      <rPr>
        <sz val="12"/>
        <color indexed="12"/>
        <rFont val="Times New Roman"/>
        <family val="1"/>
      </rPr>
      <t xml:space="preserve"> Dec. 2004</t>
    </r>
  </si>
  <si>
    <t>Expenses</t>
  </si>
  <si>
    <t>Revenue.</t>
  </si>
  <si>
    <t>Revenues</t>
  </si>
  <si>
    <t xml:space="preserve">   Sales</t>
  </si>
  <si>
    <t>Cost of goods sold</t>
  </si>
  <si>
    <t>Gross Profit on sales</t>
  </si>
  <si>
    <t>Operating Expenses</t>
  </si>
  <si>
    <t xml:space="preserve">Total Operating expenses </t>
  </si>
  <si>
    <t>Operating Profit</t>
  </si>
  <si>
    <t>Other Income (Net of Taxes)</t>
  </si>
  <si>
    <t>Other expenses (Net of Taxes)</t>
  </si>
  <si>
    <t>Multi-Step Income Statement Acme Company</t>
  </si>
  <si>
    <t xml:space="preserve">Balance Sheet </t>
  </si>
  <si>
    <t>Assets</t>
  </si>
  <si>
    <t>Amount ($)</t>
  </si>
  <si>
    <t>Liabilities and Capital</t>
  </si>
  <si>
    <t>Current Assets</t>
  </si>
  <si>
    <t>Capital</t>
  </si>
  <si>
    <t>Current Liabilities</t>
  </si>
  <si>
    <t>Inventory</t>
  </si>
  <si>
    <t>Total Current Assets</t>
  </si>
  <si>
    <t>Fixed Assets</t>
  </si>
  <si>
    <t>Net fixed assets</t>
  </si>
  <si>
    <t>Income Tax payable</t>
  </si>
  <si>
    <t>Other Current liabilities</t>
  </si>
  <si>
    <t>Total Current Liabilities</t>
  </si>
  <si>
    <t>Salary Payable</t>
  </si>
  <si>
    <t>Bond</t>
  </si>
  <si>
    <t>Deffered taxex</t>
  </si>
  <si>
    <t>Preferred Stock</t>
  </si>
  <si>
    <t>Admin. Expenses</t>
  </si>
  <si>
    <t>Admin Wages</t>
  </si>
  <si>
    <t>Advertising Expenditure</t>
  </si>
  <si>
    <t>Payroll tax expense</t>
  </si>
  <si>
    <t>R&amp;D Expense</t>
  </si>
  <si>
    <t>Selling Expenses</t>
  </si>
  <si>
    <t>Income Tax</t>
  </si>
  <si>
    <t>Dividend paid</t>
  </si>
  <si>
    <t>Total Assers</t>
  </si>
  <si>
    <t>Total Equity</t>
  </si>
  <si>
    <t xml:space="preserve"> </t>
  </si>
  <si>
    <t>Dividend on preferred stock</t>
  </si>
  <si>
    <t>Total</t>
  </si>
  <si>
    <t>Balance Sheet</t>
  </si>
  <si>
    <t>Depreciation Expenses</t>
  </si>
  <si>
    <t>Income Before Tax</t>
  </si>
  <si>
    <t>Net amount carried forward to balansh sheet</t>
  </si>
  <si>
    <t>Amount carried forward Profit and Loss for the year</t>
  </si>
  <si>
    <t>Note: Adjustment entried from the extra information</t>
  </si>
  <si>
    <t>1. In case of common stock no adjustment entry is required as the final amount of common stock is given after taking into account the activities in this</t>
  </si>
  <si>
    <t>Net income (Profit After Tax)</t>
  </si>
  <si>
    <t xml:space="preserve">2. In case of preferred stock, dividend will be paid @8% of the preffered stock. This amount will be reduced from PAT when we will be carrying the net profits to the balance sheet. </t>
  </si>
  <si>
    <t>3. Since the preferred dividend is paid as cash, the cash amount will be adjusted for the payment of preferred stock in balance sheet.</t>
  </si>
  <si>
    <t>Cash*</t>
  </si>
  <si>
    <t>*Cash will be reduced by the amount paid as dividend for preferred stock</t>
  </si>
  <si>
    <t xml:space="preserve">Accounts Receivable net for allowance for doubtful acct* .    </t>
  </si>
  <si>
    <t>* the accountt receivable will be net of the allowance made for bad debtors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</si>
</sst>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  <numFmt numFmtId="166" formatCode="0.0"/>
  </numFmts>
  <fonts count="8">
    <font>
      <sz val="10"/>
      <name val="Arial"/>
      <family val="0"/>
    </font>
    <font>
      <b/>
      <u val="single"/>
      <sz val="10"/>
      <name val="Arial"/>
      <family val="2"/>
    </font>
    <font>
      <sz val="12"/>
      <color indexed="12"/>
      <name val="Times New Roman"/>
      <family val="1"/>
    </font>
    <font>
      <vertAlign val="superscript"/>
      <sz val="12"/>
      <color indexed="12"/>
      <name val="Times New Roman"/>
      <family val="1"/>
    </font>
    <font>
      <b/>
      <sz val="16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0"/>
      <name val="Arial"/>
      <family val="2"/>
    </font>
    <font>
      <b/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5" fontId="0" fillId="0" borderId="0" xfId="0" applyNumberFormat="1" applyAlignment="1">
      <alignment horizontal="center" vertical="top"/>
    </xf>
    <xf numFmtId="0" fontId="1" fillId="0" borderId="0" xfId="0" applyFont="1" applyAlignment="1">
      <alignment vertical="top"/>
    </xf>
    <xf numFmtId="4" fontId="0" fillId="0" borderId="0" xfId="0" applyNumberFormat="1" applyAlignment="1">
      <alignment vertical="top"/>
    </xf>
    <xf numFmtId="2" fontId="2" fillId="0" borderId="0" xfId="0" applyNumberFormat="1" applyFont="1" applyAlignment="1">
      <alignment vertical="top" wrapText="1"/>
    </xf>
    <xf numFmtId="4" fontId="2" fillId="0" borderId="0" xfId="0" applyNumberFormat="1" applyFont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 vertical="top"/>
    </xf>
    <xf numFmtId="0" fontId="7" fillId="0" borderId="0" xfId="0" applyFont="1" applyAlignment="1">
      <alignment vertical="top" wrapText="1"/>
    </xf>
    <xf numFmtId="4" fontId="7" fillId="0" borderId="0" xfId="0" applyNumberFormat="1" applyFont="1" applyAlignment="1">
      <alignment vertical="top" wrapText="1"/>
    </xf>
    <xf numFmtId="2" fontId="7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71"/>
  <sheetViews>
    <sheetView tabSelected="1" workbookViewId="0" topLeftCell="A4">
      <selection activeCell="N67" sqref="N67"/>
    </sheetView>
  </sheetViews>
  <sheetFormatPr defaultColWidth="9.140625" defaultRowHeight="12.75"/>
  <cols>
    <col min="1" max="1" width="9.421875" style="3" bestFit="1" customWidth="1"/>
    <col min="2" max="4" width="9.140625" style="3" customWidth="1"/>
    <col min="5" max="5" width="12.8515625" style="3" bestFit="1" customWidth="1"/>
    <col min="6" max="6" width="12.57421875" style="3" bestFit="1" customWidth="1"/>
    <col min="7" max="7" width="9.140625" style="3" customWidth="1"/>
    <col min="8" max="8" width="12.8515625" style="3" bestFit="1" customWidth="1"/>
    <col min="9" max="9" width="11.7109375" style="3" bestFit="1" customWidth="1"/>
    <col min="10" max="11" width="9.140625" style="3" customWidth="1"/>
    <col min="12" max="12" width="24.28125" style="3" customWidth="1"/>
    <col min="13" max="13" width="13.28125" style="3" customWidth="1"/>
    <col min="14" max="14" width="23.57421875" style="3" customWidth="1"/>
    <col min="15" max="15" width="14.28125" style="3" customWidth="1"/>
    <col min="16" max="16384" width="9.140625" style="3" customWidth="1"/>
  </cols>
  <sheetData>
    <row r="4" spans="1:3" ht="12.75">
      <c r="A4" s="2" t="s">
        <v>0</v>
      </c>
      <c r="B4" s="2"/>
      <c r="C4" s="2"/>
    </row>
    <row r="5" ht="12.75">
      <c r="A5" s="3" t="s">
        <v>1</v>
      </c>
    </row>
    <row r="6" ht="12.75">
      <c r="A6" s="4">
        <v>38352</v>
      </c>
    </row>
    <row r="9" spans="1:8" ht="12.75">
      <c r="A9" s="5" t="s">
        <v>2</v>
      </c>
      <c r="E9" s="5" t="s">
        <v>40</v>
      </c>
      <c r="G9" s="3" t="s">
        <v>41</v>
      </c>
      <c r="H9" s="5" t="s">
        <v>42</v>
      </c>
    </row>
    <row r="10" spans="11:15" ht="20.25">
      <c r="K10" s="1"/>
      <c r="L10" s="15" t="s">
        <v>56</v>
      </c>
      <c r="M10" s="15"/>
      <c r="N10" s="15"/>
      <c r="O10" s="15"/>
    </row>
    <row r="11" spans="1:15" ht="15.75">
      <c r="A11" s="3" t="s">
        <v>3</v>
      </c>
      <c r="D11" s="3" t="s">
        <v>38</v>
      </c>
      <c r="E11" s="6">
        <v>480000</v>
      </c>
      <c r="F11" s="6"/>
      <c r="K11" s="1"/>
      <c r="L11" s="14" t="s">
        <v>44</v>
      </c>
      <c r="M11" s="14"/>
      <c r="N11" s="14"/>
      <c r="O11" s="14"/>
    </row>
    <row r="12" spans="1:14" ht="15.75">
      <c r="A12" s="3" t="s">
        <v>4</v>
      </c>
      <c r="D12" s="3" t="s">
        <v>38</v>
      </c>
      <c r="E12" s="6">
        <v>200000</v>
      </c>
      <c r="F12" s="6"/>
      <c r="K12" s="1"/>
      <c r="L12" s="1"/>
      <c r="M12" s="1" t="s">
        <v>45</v>
      </c>
      <c r="N12" s="1" t="s">
        <v>46</v>
      </c>
    </row>
    <row r="13" spans="1:14" ht="15.75">
      <c r="A13" s="3" t="s">
        <v>5</v>
      </c>
      <c r="D13" s="3" t="s">
        <v>38</v>
      </c>
      <c r="E13" s="6">
        <v>406000</v>
      </c>
      <c r="K13" s="1"/>
      <c r="L13" s="1" t="s">
        <v>47</v>
      </c>
      <c r="M13" s="8"/>
      <c r="N13" s="8">
        <f>+H34</f>
        <v>9830000</v>
      </c>
    </row>
    <row r="14" spans="1:14" ht="15.75">
      <c r="A14" s="3" t="s">
        <v>6</v>
      </c>
      <c r="G14" s="3" t="s">
        <v>38</v>
      </c>
      <c r="H14" s="6">
        <v>22000</v>
      </c>
      <c r="K14" s="1"/>
      <c r="L14" s="1" t="s">
        <v>48</v>
      </c>
      <c r="M14" s="8"/>
      <c r="N14" s="8"/>
    </row>
    <row r="15" spans="1:14" ht="15.75">
      <c r="A15" s="3" t="s">
        <v>7</v>
      </c>
      <c r="D15" s="3" t="s">
        <v>39</v>
      </c>
      <c r="E15" s="6">
        <v>1285000</v>
      </c>
      <c r="K15" s="1"/>
      <c r="L15" s="1"/>
      <c r="M15" s="8"/>
      <c r="N15" s="8"/>
    </row>
    <row r="16" spans="1:14" ht="15.75">
      <c r="A16" s="3" t="s">
        <v>8</v>
      </c>
      <c r="D16" s="3" t="s">
        <v>39</v>
      </c>
      <c r="E16" s="6">
        <v>23510</v>
      </c>
      <c r="K16" s="1"/>
      <c r="L16" s="1" t="s">
        <v>49</v>
      </c>
      <c r="M16" s="8">
        <f>+E36</f>
        <v>6316000</v>
      </c>
      <c r="N16" s="8"/>
    </row>
    <row r="17" spans="1:14" ht="15.75">
      <c r="A17" s="3" t="s">
        <v>9</v>
      </c>
      <c r="D17" s="3" t="s">
        <v>39</v>
      </c>
      <c r="E17" s="6">
        <v>229300</v>
      </c>
      <c r="K17" s="1"/>
      <c r="L17" s="11" t="s">
        <v>50</v>
      </c>
      <c r="M17" s="12"/>
      <c r="N17" s="12">
        <f>+N13-M16</f>
        <v>3514000</v>
      </c>
    </row>
    <row r="18" spans="1:14" ht="15.75">
      <c r="A18" s="3" t="s">
        <v>10</v>
      </c>
      <c r="D18" s="3" t="s">
        <v>39</v>
      </c>
      <c r="E18" s="6">
        <v>500000</v>
      </c>
      <c r="F18" s="6"/>
      <c r="K18" s="1"/>
      <c r="L18" s="1"/>
      <c r="M18" s="8"/>
      <c r="N18" s="8"/>
    </row>
    <row r="19" spans="1:14" ht="15.75">
      <c r="A19" s="3" t="s">
        <v>11</v>
      </c>
      <c r="D19" s="3" t="s">
        <v>39</v>
      </c>
      <c r="E19" s="6">
        <v>1850000</v>
      </c>
      <c r="F19" s="6"/>
      <c r="K19" s="1"/>
      <c r="L19" s="1" t="s">
        <v>51</v>
      </c>
      <c r="M19" s="8"/>
      <c r="N19" s="8"/>
    </row>
    <row r="20" spans="1:14" ht="15.75">
      <c r="A20" s="3" t="s">
        <v>12</v>
      </c>
      <c r="D20" s="3" t="s">
        <v>39</v>
      </c>
      <c r="E20" s="6">
        <v>978000</v>
      </c>
      <c r="K20" s="1"/>
      <c r="L20" s="1" t="s">
        <v>75</v>
      </c>
      <c r="M20" s="8">
        <f>+E37</f>
        <v>335000</v>
      </c>
      <c r="N20" s="8"/>
    </row>
    <row r="21" spans="1:14" ht="15.75">
      <c r="A21" s="3" t="s">
        <v>13</v>
      </c>
      <c r="D21" s="3" t="s">
        <v>39</v>
      </c>
      <c r="E21" s="6">
        <v>302000</v>
      </c>
      <c r="F21" s="6"/>
      <c r="K21" s="1"/>
      <c r="L21" s="1" t="s">
        <v>76</v>
      </c>
      <c r="M21" s="8">
        <f>+E38</f>
        <v>523000</v>
      </c>
      <c r="N21" s="8"/>
    </row>
    <row r="22" spans="1:14" ht="15.75">
      <c r="A22" s="3" t="s">
        <v>14</v>
      </c>
      <c r="F22" s="6"/>
      <c r="G22" s="3" t="s">
        <v>38</v>
      </c>
      <c r="H22" s="6">
        <v>445000</v>
      </c>
      <c r="K22" s="1"/>
      <c r="L22" s="1" t="s">
        <v>77</v>
      </c>
      <c r="M22" s="8">
        <f>+E39</f>
        <v>165000</v>
      </c>
      <c r="N22" s="8"/>
    </row>
    <row r="23" spans="1:14" ht="15.75">
      <c r="A23" s="3" t="s">
        <v>15</v>
      </c>
      <c r="D23" s="3" t="s">
        <v>39</v>
      </c>
      <c r="E23" s="6">
        <v>400000</v>
      </c>
      <c r="K23" s="1"/>
      <c r="L23" s="1" t="s">
        <v>32</v>
      </c>
      <c r="M23" s="8">
        <f>+E40</f>
        <v>40000</v>
      </c>
      <c r="N23" s="8"/>
    </row>
    <row r="24" spans="1:14" ht="15.75">
      <c r="A24" s="3" t="s">
        <v>16</v>
      </c>
      <c r="F24" s="6"/>
      <c r="G24" s="3" t="s">
        <v>38</v>
      </c>
      <c r="H24" s="6">
        <v>386000</v>
      </c>
      <c r="I24" s="6"/>
      <c r="K24" s="1"/>
      <c r="L24" s="1" t="s">
        <v>78</v>
      </c>
      <c r="M24" s="8">
        <f>+E42</f>
        <v>247000</v>
      </c>
      <c r="N24" s="8"/>
    </row>
    <row r="25" spans="1:14" ht="15.75">
      <c r="A25" s="3" t="s">
        <v>17</v>
      </c>
      <c r="F25" s="6"/>
      <c r="G25" s="3" t="s">
        <v>38</v>
      </c>
      <c r="H25" s="6">
        <v>223650</v>
      </c>
      <c r="I25" s="6"/>
      <c r="K25" s="1"/>
      <c r="L25" s="1" t="s">
        <v>79</v>
      </c>
      <c r="M25" s="8">
        <f>+E44</f>
        <v>536600</v>
      </c>
      <c r="N25" s="8"/>
    </row>
    <row r="26" spans="1:14" ht="15.75">
      <c r="A26" s="3" t="s">
        <v>18</v>
      </c>
      <c r="G26" s="3" t="s">
        <v>38</v>
      </c>
      <c r="H26" s="6">
        <v>349500</v>
      </c>
      <c r="I26" s="6"/>
      <c r="K26" s="1"/>
      <c r="L26" s="1" t="s">
        <v>89</v>
      </c>
      <c r="M26" s="8">
        <f>+E41</f>
        <v>368000</v>
      </c>
      <c r="N26" s="8"/>
    </row>
    <row r="27" spans="1:14" ht="15.75">
      <c r="A27" s="3" t="s">
        <v>19</v>
      </c>
      <c r="G27" s="3" t="s">
        <v>38</v>
      </c>
      <c r="H27" s="6">
        <v>76960</v>
      </c>
      <c r="I27" s="6"/>
      <c r="K27" s="1"/>
      <c r="L27" s="1" t="s">
        <v>80</v>
      </c>
      <c r="M27" s="8">
        <f>+E45</f>
        <v>453200</v>
      </c>
      <c r="N27" s="8"/>
    </row>
    <row r="28" spans="1:14" ht="15.75">
      <c r="A28" s="3" t="s">
        <v>20</v>
      </c>
      <c r="G28" s="3" t="s">
        <v>38</v>
      </c>
      <c r="H28" s="6">
        <v>429000</v>
      </c>
      <c r="I28" s="6"/>
      <c r="K28" s="1"/>
      <c r="L28" s="1" t="s">
        <v>52</v>
      </c>
      <c r="M28" s="8">
        <f>+M27+M25+M24+M23+M22+M21+M20+M26</f>
        <v>2667800</v>
      </c>
      <c r="N28" s="8"/>
    </row>
    <row r="29" spans="1:14" ht="15.75">
      <c r="A29" s="3" t="s">
        <v>21</v>
      </c>
      <c r="G29" s="3" t="s">
        <v>38</v>
      </c>
      <c r="H29" s="6">
        <v>165000</v>
      </c>
      <c r="K29" s="1"/>
      <c r="L29" s="11" t="s">
        <v>53</v>
      </c>
      <c r="M29" s="12"/>
      <c r="N29" s="12">
        <f>+N17-M28</f>
        <v>846200</v>
      </c>
    </row>
    <row r="30" spans="1:14" ht="15.75">
      <c r="A30" s="3" t="s">
        <v>22</v>
      </c>
      <c r="G30" s="3" t="s">
        <v>38</v>
      </c>
      <c r="H30" s="6">
        <v>800000</v>
      </c>
      <c r="K30" s="1"/>
      <c r="L30" s="1"/>
      <c r="M30" s="8"/>
      <c r="N30" s="8"/>
    </row>
    <row r="31" spans="1:14" ht="15.75">
      <c r="A31" s="3" t="s">
        <v>23</v>
      </c>
      <c r="G31" s="3" t="s">
        <v>38</v>
      </c>
      <c r="H31" s="6">
        <v>607500</v>
      </c>
      <c r="K31" s="1"/>
      <c r="L31" s="1" t="s">
        <v>27</v>
      </c>
      <c r="M31" s="8"/>
      <c r="N31" s="8">
        <f>+H35</f>
        <v>55000</v>
      </c>
    </row>
    <row r="32" spans="1:14" ht="31.5">
      <c r="A32" s="3" t="s">
        <v>24</v>
      </c>
      <c r="G32" s="3" t="s">
        <v>38</v>
      </c>
      <c r="H32" s="6">
        <v>2890000</v>
      </c>
      <c r="K32" s="1"/>
      <c r="L32" s="1" t="s">
        <v>54</v>
      </c>
      <c r="M32" s="8"/>
      <c r="N32" s="8"/>
    </row>
    <row r="33" spans="1:14" ht="31.5">
      <c r="A33" s="3" t="s">
        <v>25</v>
      </c>
      <c r="D33" s="3" t="s">
        <v>39</v>
      </c>
      <c r="E33" s="6">
        <v>380000</v>
      </c>
      <c r="J33" s="3" t="s">
        <v>85</v>
      </c>
      <c r="K33" s="1"/>
      <c r="L33" s="1" t="s">
        <v>55</v>
      </c>
      <c r="M33" s="8"/>
      <c r="N33" s="8"/>
    </row>
    <row r="34" spans="1:14" ht="15.75">
      <c r="A34" s="3" t="s">
        <v>26</v>
      </c>
      <c r="G34" s="3" t="s">
        <v>38</v>
      </c>
      <c r="H34" s="6">
        <v>9830000</v>
      </c>
      <c r="K34" s="1"/>
      <c r="L34" s="11" t="s">
        <v>90</v>
      </c>
      <c r="M34" s="12"/>
      <c r="N34" s="12">
        <f>+N31+N29</f>
        <v>901200</v>
      </c>
    </row>
    <row r="35" spans="1:14" ht="15.75">
      <c r="A35" s="3" t="s">
        <v>27</v>
      </c>
      <c r="G35" s="3" t="s">
        <v>38</v>
      </c>
      <c r="H35" s="6">
        <v>55000</v>
      </c>
      <c r="K35" s="1"/>
      <c r="L35" s="1" t="s">
        <v>81</v>
      </c>
      <c r="M35" s="8">
        <f>+E43</f>
        <v>262000</v>
      </c>
      <c r="N35" s="8"/>
    </row>
    <row r="36" spans="1:14" ht="31.5">
      <c r="A36" s="3" t="s">
        <v>28</v>
      </c>
      <c r="D36" s="3" t="s">
        <v>39</v>
      </c>
      <c r="E36" s="6">
        <v>6316000</v>
      </c>
      <c r="K36" s="1"/>
      <c r="L36" s="11" t="s">
        <v>95</v>
      </c>
      <c r="M36" s="12"/>
      <c r="N36" s="12">
        <f>+N34-M35</f>
        <v>639200</v>
      </c>
    </row>
    <row r="37" spans="1:14" ht="31.5">
      <c r="A37" s="3" t="s">
        <v>29</v>
      </c>
      <c r="D37" s="3" t="s">
        <v>39</v>
      </c>
      <c r="E37" s="6">
        <v>335000</v>
      </c>
      <c r="K37" s="1"/>
      <c r="L37" s="1" t="s">
        <v>86</v>
      </c>
      <c r="M37" s="8"/>
      <c r="N37" s="8">
        <f>+H30*0.08</f>
        <v>64000</v>
      </c>
    </row>
    <row r="38" spans="1:14" ht="15.75">
      <c r="A38" s="3" t="s">
        <v>30</v>
      </c>
      <c r="D38" s="3" t="s">
        <v>39</v>
      </c>
      <c r="E38" s="6">
        <v>523000</v>
      </c>
      <c r="K38" s="1"/>
      <c r="L38" s="1" t="s">
        <v>82</v>
      </c>
      <c r="M38" s="8"/>
      <c r="N38" s="8">
        <f>+E33</f>
        <v>380000</v>
      </c>
    </row>
    <row r="39" spans="1:14" ht="47.25">
      <c r="A39" s="3" t="s">
        <v>31</v>
      </c>
      <c r="D39" s="3" t="s">
        <v>39</v>
      </c>
      <c r="E39" s="6">
        <v>165000</v>
      </c>
      <c r="K39" s="1"/>
      <c r="L39" s="11" t="s">
        <v>91</v>
      </c>
      <c r="M39" s="12"/>
      <c r="N39" s="12">
        <f>+N36-N38-N37</f>
        <v>195200</v>
      </c>
    </row>
    <row r="40" spans="1:15" ht="15.75" customHeight="1">
      <c r="A40" s="3" t="s">
        <v>32</v>
      </c>
      <c r="D40" s="3" t="s">
        <v>39</v>
      </c>
      <c r="E40" s="6">
        <v>40000</v>
      </c>
      <c r="K40" s="1"/>
      <c r="L40" s="1"/>
      <c r="M40" s="8"/>
      <c r="N40" s="8"/>
      <c r="O40" s="1"/>
    </row>
    <row r="41" spans="1:15" ht="15.75" customHeight="1">
      <c r="A41" s="3" t="s">
        <v>33</v>
      </c>
      <c r="D41" s="3" t="s">
        <v>39</v>
      </c>
      <c r="E41" s="6">
        <v>368000</v>
      </c>
      <c r="K41" s="1"/>
      <c r="L41" s="1"/>
      <c r="M41" s="1"/>
      <c r="N41" s="1"/>
      <c r="O41" s="1"/>
    </row>
    <row r="42" spans="1:15" ht="18.75">
      <c r="A42" s="3" t="s">
        <v>34</v>
      </c>
      <c r="D42" s="3" t="s">
        <v>39</v>
      </c>
      <c r="E42" s="6">
        <v>247000</v>
      </c>
      <c r="K42" s="1"/>
      <c r="L42" s="16" t="s">
        <v>88</v>
      </c>
      <c r="M42" s="16"/>
      <c r="N42" s="16"/>
      <c r="O42" s="16"/>
    </row>
    <row r="43" spans="1:15" ht="15.75">
      <c r="A43" s="3" t="s">
        <v>35</v>
      </c>
      <c r="D43" s="3" t="s">
        <v>39</v>
      </c>
      <c r="E43" s="6">
        <v>262000</v>
      </c>
      <c r="K43" s="1"/>
      <c r="L43" s="1"/>
      <c r="M43" s="1"/>
      <c r="N43" s="1"/>
      <c r="O43" s="1"/>
    </row>
    <row r="44" spans="1:15" ht="15.75">
      <c r="A44" s="3" t="s">
        <v>36</v>
      </c>
      <c r="D44" s="3" t="s">
        <v>39</v>
      </c>
      <c r="E44" s="6">
        <v>536600</v>
      </c>
      <c r="K44" s="1"/>
      <c r="L44" s="1" t="s">
        <v>57</v>
      </c>
      <c r="M44" s="1"/>
      <c r="N44" s="1"/>
      <c r="O44" s="1"/>
    </row>
    <row r="45" spans="1:15" ht="15.75">
      <c r="A45" s="3" t="s">
        <v>37</v>
      </c>
      <c r="D45" s="3" t="s">
        <v>39</v>
      </c>
      <c r="E45" s="6">
        <v>453200</v>
      </c>
      <c r="K45" s="1"/>
      <c r="L45" s="1" t="s">
        <v>58</v>
      </c>
      <c r="M45" s="1" t="s">
        <v>59</v>
      </c>
      <c r="N45" s="1" t="s">
        <v>60</v>
      </c>
      <c r="O45" s="1" t="s">
        <v>59</v>
      </c>
    </row>
    <row r="46" spans="5:15" ht="15.75">
      <c r="E46" s="6"/>
      <c r="F46" s="6"/>
      <c r="G46" s="6"/>
      <c r="H46" s="6"/>
      <c r="K46" s="1"/>
      <c r="L46" s="1" t="s">
        <v>61</v>
      </c>
      <c r="M46" s="1"/>
      <c r="N46" s="1" t="s">
        <v>62</v>
      </c>
      <c r="O46" s="1"/>
    </row>
    <row r="47" spans="4:16" ht="15.75">
      <c r="D47" s="3" t="s">
        <v>43</v>
      </c>
      <c r="E47" s="6">
        <v>16279610</v>
      </c>
      <c r="G47" s="3" t="s">
        <v>38</v>
      </c>
      <c r="H47" s="6">
        <v>16279610</v>
      </c>
      <c r="K47" s="1"/>
      <c r="L47" s="11" t="s">
        <v>98</v>
      </c>
      <c r="M47" s="12">
        <f>+E11-N37</f>
        <v>416000</v>
      </c>
      <c r="N47" s="1" t="s">
        <v>23</v>
      </c>
      <c r="O47" s="8">
        <f>+H31</f>
        <v>607500</v>
      </c>
      <c r="P47" s="3" t="s">
        <v>99</v>
      </c>
    </row>
    <row r="48" spans="11:15" ht="15.75">
      <c r="K48" s="1"/>
      <c r="L48" s="1" t="s">
        <v>4</v>
      </c>
      <c r="M48" s="8">
        <f>+E12</f>
        <v>200000</v>
      </c>
      <c r="N48" s="1" t="s">
        <v>24</v>
      </c>
      <c r="O48" s="8">
        <f>+H32</f>
        <v>2890000</v>
      </c>
    </row>
    <row r="49" spans="11:15" ht="15.75">
      <c r="K49" s="1"/>
      <c r="L49" s="1" t="s">
        <v>64</v>
      </c>
      <c r="M49" s="8">
        <f>+E15</f>
        <v>1285000</v>
      </c>
      <c r="N49" s="1" t="s">
        <v>74</v>
      </c>
      <c r="O49" s="8">
        <f>+H30</f>
        <v>800000</v>
      </c>
    </row>
    <row r="50" spans="11:16" ht="47.25">
      <c r="K50" s="1"/>
      <c r="L50" s="11" t="s">
        <v>100</v>
      </c>
      <c r="M50" s="12">
        <f>+E13-H14</f>
        <v>384000</v>
      </c>
      <c r="N50" s="1" t="s">
        <v>92</v>
      </c>
      <c r="O50" s="8">
        <f>+N39</f>
        <v>195200</v>
      </c>
      <c r="P50" s="3" t="s">
        <v>101</v>
      </c>
    </row>
    <row r="51" spans="11:15" ht="15.75">
      <c r="K51" s="1"/>
      <c r="L51" s="1" t="s">
        <v>8</v>
      </c>
      <c r="M51" s="8">
        <f>+E16</f>
        <v>23510</v>
      </c>
      <c r="N51" s="1" t="s">
        <v>84</v>
      </c>
      <c r="O51" s="8">
        <f>+O50+O49+O48+O47</f>
        <v>4492700</v>
      </c>
    </row>
    <row r="52" spans="11:15" ht="15.75">
      <c r="K52" s="1"/>
      <c r="L52" s="1" t="s">
        <v>9</v>
      </c>
      <c r="M52" s="8">
        <f>+E17</f>
        <v>229300</v>
      </c>
      <c r="N52" s="1"/>
      <c r="O52" s="8"/>
    </row>
    <row r="53" spans="11:15" ht="15.75">
      <c r="K53" s="1"/>
      <c r="L53" s="1" t="s">
        <v>65</v>
      </c>
      <c r="M53" s="8">
        <f>SUM(M47:M52)</f>
        <v>2537810</v>
      </c>
      <c r="N53" s="1" t="s">
        <v>72</v>
      </c>
      <c r="O53" s="8">
        <f>+H28</f>
        <v>429000</v>
      </c>
    </row>
    <row r="54" spans="11:15" ht="15.75">
      <c r="K54" s="1"/>
      <c r="L54" s="1"/>
      <c r="M54" s="8"/>
      <c r="N54" s="1"/>
      <c r="O54" s="8"/>
    </row>
    <row r="55" spans="11:15" ht="15.75">
      <c r="K55" s="1"/>
      <c r="L55" s="1" t="s">
        <v>66</v>
      </c>
      <c r="M55" s="8"/>
      <c r="N55" s="1" t="s">
        <v>63</v>
      </c>
      <c r="O55" s="8"/>
    </row>
    <row r="56" spans="11:15" ht="15.75">
      <c r="K56" s="1"/>
      <c r="L56" s="1" t="s">
        <v>10</v>
      </c>
      <c r="M56" s="8">
        <f>+E18</f>
        <v>500000</v>
      </c>
      <c r="N56" s="1" t="s">
        <v>16</v>
      </c>
      <c r="O56" s="8">
        <f>+H24</f>
        <v>386000</v>
      </c>
    </row>
    <row r="57" spans="11:15" ht="15.75">
      <c r="K57" s="1"/>
      <c r="L57" s="1" t="s">
        <v>11</v>
      </c>
      <c r="M57" s="8">
        <f>+E19</f>
        <v>1850000</v>
      </c>
      <c r="N57" s="1" t="s">
        <v>68</v>
      </c>
      <c r="O57" s="8">
        <f>+H25</f>
        <v>223650</v>
      </c>
    </row>
    <row r="58" spans="11:15" ht="15.75">
      <c r="K58" s="1"/>
      <c r="L58" s="1" t="s">
        <v>12</v>
      </c>
      <c r="M58" s="8">
        <f>+E20</f>
        <v>978000</v>
      </c>
      <c r="N58" s="1" t="s">
        <v>73</v>
      </c>
      <c r="O58" s="8">
        <f>+H29</f>
        <v>165000</v>
      </c>
    </row>
    <row r="59" spans="11:15" ht="15.75">
      <c r="K59" s="1"/>
      <c r="L59" s="1" t="s">
        <v>13</v>
      </c>
      <c r="M59" s="8">
        <f>+E21</f>
        <v>302000</v>
      </c>
      <c r="N59" s="1" t="s">
        <v>69</v>
      </c>
      <c r="O59" s="8">
        <f>+H26</f>
        <v>349500</v>
      </c>
    </row>
    <row r="60" spans="11:15" ht="15.75">
      <c r="K60" s="1"/>
      <c r="L60" s="1" t="s">
        <v>14</v>
      </c>
      <c r="M60" s="8">
        <f>-H22</f>
        <v>-445000</v>
      </c>
      <c r="N60" s="1" t="s">
        <v>71</v>
      </c>
      <c r="O60" s="8">
        <f>+H27</f>
        <v>76960</v>
      </c>
    </row>
    <row r="61" spans="11:13" ht="15.75">
      <c r="K61" s="1"/>
      <c r="L61" s="1" t="s">
        <v>67</v>
      </c>
      <c r="M61" s="8">
        <f>SUM(M56:M60)</f>
        <v>3185000</v>
      </c>
    </row>
    <row r="62" spans="11:15" ht="15.75">
      <c r="K62" s="1"/>
      <c r="L62" s="1"/>
      <c r="M62" s="8"/>
      <c r="N62" s="1" t="s">
        <v>70</v>
      </c>
      <c r="O62" s="8">
        <f>+O60+O59+O58+O57+O56</f>
        <v>1201110</v>
      </c>
    </row>
    <row r="63" spans="11:13" ht="15.75">
      <c r="K63" s="1"/>
      <c r="L63" s="1" t="s">
        <v>15</v>
      </c>
      <c r="M63" s="8">
        <f>+E23</f>
        <v>400000</v>
      </c>
    </row>
    <row r="64" spans="11:15" ht="15.75">
      <c r="K64" s="1"/>
      <c r="L64" s="1"/>
      <c r="M64" s="8"/>
      <c r="N64" s="1"/>
      <c r="O64" s="7"/>
    </row>
    <row r="65" spans="11:15" ht="15.75">
      <c r="K65" s="1"/>
      <c r="L65" s="11" t="s">
        <v>83</v>
      </c>
      <c r="M65" s="12">
        <f>+M63+M61+M53</f>
        <v>6122810</v>
      </c>
      <c r="N65" s="11" t="s">
        <v>87</v>
      </c>
      <c r="O65" s="13">
        <f>+O62+O53+O51</f>
        <v>6122810</v>
      </c>
    </row>
    <row r="66" spans="12:15" ht="15.75">
      <c r="L66" s="1"/>
      <c r="M66" s="1"/>
      <c r="O66" s="6" t="s">
        <v>85</v>
      </c>
    </row>
    <row r="67" spans="14:15" ht="15.75">
      <c r="N67" s="1"/>
      <c r="O67" s="8" t="s">
        <v>85</v>
      </c>
    </row>
    <row r="68" spans="9:15" ht="12.75">
      <c r="I68" s="9" t="s">
        <v>93</v>
      </c>
      <c r="O68" s="6" t="s">
        <v>85</v>
      </c>
    </row>
    <row r="69" ht="12.75">
      <c r="I69" s="9" t="s">
        <v>94</v>
      </c>
    </row>
    <row r="70" ht="12.75">
      <c r="I70" s="9" t="s">
        <v>96</v>
      </c>
    </row>
    <row r="71" ht="12.75">
      <c r="I71" s="10" t="s">
        <v>97</v>
      </c>
    </row>
  </sheetData>
  <mergeCells count="3">
    <mergeCell ref="L11:O11"/>
    <mergeCell ref="L10:O10"/>
    <mergeCell ref="L42:O4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2004-10-11T00:02:05Z</dcterms:created>
  <dcterms:modified xsi:type="dcterms:W3CDTF">2004-10-21T01:45:15Z</dcterms:modified>
  <cp:category/>
  <cp:version/>
  <cp:contentType/>
  <cp:contentStatus/>
</cp:coreProperties>
</file>